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3" i="1"/>
  <c r="G30" s="1"/>
  <c r="C33" l="1"/>
  <c r="C56"/>
  <c r="C48"/>
  <c r="C40"/>
  <c r="C39"/>
  <c r="C32"/>
  <c r="C30" s="1"/>
  <c r="E65"/>
  <c r="E67"/>
  <c r="D65"/>
  <c r="D17" s="1"/>
  <c r="C123"/>
  <c r="C113"/>
  <c r="C89"/>
  <c r="C84"/>
  <c r="C76"/>
  <c r="C69"/>
  <c r="G35"/>
  <c r="G67"/>
  <c r="G65" s="1"/>
  <c r="G135"/>
  <c r="C143"/>
  <c r="C142"/>
  <c r="G137"/>
  <c r="H135"/>
  <c r="H132" s="1"/>
  <c r="H10" s="1"/>
  <c r="F135"/>
  <c r="F132" s="1"/>
  <c r="E135"/>
  <c r="E132" s="1"/>
  <c r="D135"/>
  <c r="D132" s="1"/>
  <c r="F137"/>
  <c r="C149"/>
  <c r="G134"/>
  <c r="G132" s="1"/>
  <c r="G145"/>
  <c r="C145" s="1"/>
  <c r="E17"/>
  <c r="D67"/>
  <c r="C54"/>
  <c r="D21"/>
  <c r="C157"/>
  <c r="C156"/>
  <c r="C151"/>
  <c r="C105"/>
  <c r="C93"/>
  <c r="C87"/>
  <c r="J135"/>
  <c r="J132"/>
  <c r="J10" s="1"/>
  <c r="J14" s="1"/>
  <c r="I135"/>
  <c r="I132"/>
  <c r="C100"/>
  <c r="C61"/>
  <c r="C35" l="1"/>
  <c r="C132"/>
  <c r="C135"/>
  <c r="C137"/>
  <c r="C134"/>
  <c r="H65"/>
  <c r="C65" s="1"/>
  <c r="H43"/>
  <c r="I20"/>
  <c r="I13" s="1"/>
  <c r="H14"/>
  <c r="H13"/>
  <c r="I21"/>
  <c r="G26"/>
  <c r="I45"/>
  <c r="C45" s="1"/>
  <c r="H46"/>
  <c r="H67"/>
  <c r="C74"/>
  <c r="C82"/>
  <c r="C103"/>
  <c r="C127"/>
  <c r="C111"/>
  <c r="G46"/>
  <c r="F35"/>
  <c r="F67"/>
  <c r="C67" s="1"/>
  <c r="C116"/>
  <c r="C53"/>
  <c r="F46"/>
  <c r="C15"/>
  <c r="C26" l="1"/>
  <c r="C20" s="1"/>
  <c r="C13" s="1"/>
  <c r="G20"/>
  <c r="F43"/>
  <c r="C46"/>
  <c r="G27"/>
  <c r="G24" s="1"/>
  <c r="G43"/>
  <c r="I17"/>
  <c r="I10" s="1"/>
  <c r="I14" s="1"/>
  <c r="H27"/>
  <c r="F27"/>
  <c r="C27" l="1"/>
  <c r="C21" s="1"/>
  <c r="C14" s="1"/>
  <c r="C10" s="1"/>
  <c r="F24"/>
  <c r="C43"/>
  <c r="G13"/>
  <c r="F21"/>
  <c r="F17"/>
  <c r="G21"/>
  <c r="H24"/>
  <c r="C24" l="1"/>
  <c r="G14"/>
  <c r="G10" s="1"/>
  <c r="G17"/>
  <c r="C17" s="1"/>
</calcChain>
</file>

<file path=xl/sharedStrings.xml><?xml version="1.0" encoding="utf-8"?>
<sst xmlns="http://schemas.openxmlformats.org/spreadsheetml/2006/main" count="191" uniqueCount="95">
  <si>
    <t>N строки</t>
  </si>
  <si>
    <t>Наименование мероприятия 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</si>
  <si>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</t>
  </si>
  <si>
    <t>тыс. рублей</t>
  </si>
  <si>
    <t>Номер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</si>
  <si>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</si>
  <si>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</si>
  <si>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</si>
  <si>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</si>
  <si>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</si>
  <si>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</si>
  <si>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</si>
  <si>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</si>
  <si>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Всего по муниципальной программе,</t>
  </si>
  <si>
    <t>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</si>
  <si>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</si>
  <si>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</si>
  <si>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</si>
  <si>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</si>
  <si>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</t>
  </si>
  <si>
    <t>1. Капитальные вложения</t>
  </si>
  <si>
    <t>Всего по направлению «Капитальные вложения», в том числе:</t>
  </si>
  <si>
    <t>1.1. Бюджетные инвестиции в объекты капитального строительства</t>
  </si>
  <si>
    <t xml:space="preserve">Мероприятие 1. </t>
  </si>
  <si>
    <t>из них:</t>
  </si>
  <si>
    <t>1.1.3.1</t>
  </si>
  <si>
    <t>1.1.3.2</t>
  </si>
  <si>
    <t>2.2.1.2</t>
  </si>
  <si>
    <t>1.2. Иные капитальные вложения</t>
  </si>
  <si>
    <t>Иные капитальные вложения всего, в том числе</t>
  </si>
  <si>
    <t xml:space="preserve">Мероприятие 2. </t>
  </si>
  <si>
    <t xml:space="preserve">мероприятия по укреплению и развитию материально-технической базы муниципальных учреждений культуры,  </t>
  </si>
  <si>
    <t xml:space="preserve">- всего </t>
  </si>
  <si>
    <t>из них</t>
  </si>
  <si>
    <t>Мероприятие 3.</t>
  </si>
  <si>
    <t>Комплектование  книжных фондов библиотек</t>
  </si>
  <si>
    <t xml:space="preserve"> - всего:</t>
  </si>
  <si>
    <t>1.1.2.5</t>
  </si>
  <si>
    <t>2. Прочие нужды</t>
  </si>
  <si>
    <t>Всего по направлению «Прочие нужды», в том числе:</t>
  </si>
  <si>
    <t>Мероприятие 4.</t>
  </si>
  <si>
    <t>Реализация 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</si>
  <si>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- всего</t>
  </si>
  <si>
    <t>1.1.1.5</t>
  </si>
  <si>
    <t>2.2.1.2.</t>
  </si>
  <si>
    <t>Мероприятие 5.</t>
  </si>
  <si>
    <t>Обеспечение выполнения целевых показателей муниципальной программы</t>
  </si>
  <si>
    <t>(мероприятия в сфере культуры и искусства)</t>
  </si>
  <si>
    <t>- всего</t>
  </si>
  <si>
    <r>
      <t>Мероприятие 6</t>
    </r>
    <r>
      <rPr>
        <sz val="12"/>
        <color rgb="FFFF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Организация деятельности историко-краеведческого  музея, приобретение оборудования для хранения музейных предметов и музейных коллекций - всего</t>
    </r>
  </si>
  <si>
    <t>Мероприятие 7. Организация библиотечного обслуживания населения, формирование и хранение библиотечных фондов муниципальных библиотек - всего</t>
  </si>
  <si>
    <t>-</t>
  </si>
  <si>
    <t>1.1.2.4</t>
  </si>
  <si>
    <t>Мероприятие 8. Создание музейных интерьеров, интерактивных программ, виртуальных проектов, экспозиций и выставок - всего</t>
  </si>
  <si>
    <t>Мероприятие 9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 - всего</t>
  </si>
  <si>
    <t>Мероприятие 10. Реализация мероприятий в сфере культуры, направленных на патриотическое воспитание граждан городского округа Пелым, - всего</t>
  </si>
  <si>
    <t>1.1.4.1</t>
  </si>
  <si>
    <t>1.1.4.2</t>
  </si>
  <si>
    <t>1.1.6.1</t>
  </si>
  <si>
    <t>Мероприятие 11.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инструментами, проведение работ по формированию и актуализации проектно-сметной документации, проектно-изыскательским работам - всего</t>
  </si>
  <si>
    <t>Мероприятие 12. 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Интернет, - всего</t>
  </si>
  <si>
    <t>Мероприятие 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Интернет, - всего</t>
  </si>
  <si>
    <t>2.1. Прочие нужды</t>
  </si>
  <si>
    <t>Мероприятие 1 Обеспечение   деятельности учреждений культуры и искусства культурно-досуговой деятельности  - всего</t>
  </si>
  <si>
    <t>1.1.5.1</t>
  </si>
  <si>
    <t>1.1.5.2</t>
  </si>
  <si>
    <t>Мероприятие 2. Мероприятия  подготовки и переподготовки кадров в сфере культуры  - всего</t>
  </si>
  <si>
    <t>Мероприятие 3</t>
  </si>
  <si>
    <t xml:space="preserve">Обеспечение мероприятий по  укреплению и развитию материально-технической базы детской школы искусств, создание условий для обеспечения деятельности ДШИ – всего, </t>
  </si>
  <si>
    <t xml:space="preserve"> </t>
  </si>
  <si>
    <t xml:space="preserve">Приложение N 2 к муниципальной программе «Развитие культуры
в городском округе Пелым до 2022 года»
</t>
  </si>
  <si>
    <t xml:space="preserve">План мероприятий по выполнению муниципальной программы "Развитие культуры в городском округе Пелым до 2022 года"                                                           </t>
  </si>
  <si>
    <t>Строительство дома культуры в поселке Пелым на 200 мест - всего</t>
  </si>
  <si>
    <t>1.1.1.6</t>
  </si>
  <si>
    <t>1.1.1.8</t>
  </si>
  <si>
    <t>1.1.1.10</t>
  </si>
  <si>
    <t>1.1.2.2</t>
  </si>
  <si>
    <t>1.1.1.5   1.1.1.10  1.1.2.2  1.1.2.3</t>
  </si>
  <si>
    <t>1.1.2.1    1.1.2.6</t>
  </si>
  <si>
    <t>1.1.1.2  1.1.1.3  1.1.1.7  1.1.1.9  1.1.2.7</t>
  </si>
  <si>
    <t>1.1.2.1  1.1.2.6</t>
  </si>
  <si>
    <t>1.1.2.2  1.1.2.3  1.1.2.4</t>
  </si>
  <si>
    <t>1.1.1.1.  1.1.1.2  1.1.1.3  1.1.1.4</t>
  </si>
  <si>
    <t>1.1.1.7</t>
  </si>
  <si>
    <t>1.1.1.9</t>
  </si>
  <si>
    <t>1.1.2.7</t>
  </si>
  <si>
    <t>1.1.1.11  1.1.2.6</t>
  </si>
  <si>
    <t>1.1.1.2  1.1.1.3 1.1.1.9  1.1.5.2</t>
  </si>
  <si>
    <t>Подпрограмма 2 «Обеспечение реализации муниципальной  программы "Развитие культуры в городском округе Пелым до 2022 года"</t>
  </si>
  <si>
    <t>Подпрограмма 1 «Развитие культуры и искусства. Развитие  образования в сфере культуры и искусства»</t>
  </si>
  <si>
    <t>Бюджетные инвестиции в объекты капитального строительства всего, в том числе:</t>
  </si>
  <si>
    <r>
      <t xml:space="preserve">2.2.1.1  </t>
    </r>
    <r>
      <rPr>
        <sz val="12"/>
        <color theme="5" tint="-0.499984740745262"/>
        <rFont val="Times New Roman"/>
        <family val="1"/>
        <charset val="204"/>
      </rPr>
      <t/>
    </r>
  </si>
  <si>
    <t xml:space="preserve">1.1.1.6  1.1.1.8 2.2.1.1  2.2.1.2  </t>
  </si>
  <si>
    <t xml:space="preserve">1.1.5.3  1.1.6.1  </t>
  </si>
  <si>
    <r>
      <t xml:space="preserve">(в ред. пост. от </t>
    </r>
    <r>
      <rPr>
        <b/>
        <u/>
        <sz val="11"/>
        <color theme="1"/>
        <rFont val="Times New Roman"/>
        <family val="1"/>
        <charset val="204"/>
      </rPr>
      <t>27.10.2020</t>
    </r>
    <r>
      <rPr>
        <b/>
        <sz val="11"/>
        <color theme="1"/>
        <rFont val="Times New Roman"/>
        <family val="1"/>
        <charset val="204"/>
      </rPr>
      <t xml:space="preserve"> № </t>
    </r>
    <r>
      <rPr>
        <b/>
        <u/>
        <sz val="11"/>
        <color theme="1"/>
        <rFont val="Times New Roman"/>
        <family val="1"/>
        <charset val="204"/>
      </rPr>
      <t>318</t>
    </r>
    <r>
      <rPr>
        <b/>
        <sz val="11"/>
        <color theme="1"/>
        <rFont val="Times New Roman"/>
        <family val="1"/>
        <charset val="204"/>
      </rPr>
      <t xml:space="preserve">)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</si>
</sst>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5" tint="-0.499984740745262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4" fontId="2" fillId="2" borderId="7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" fontId="1" fillId="2" borderId="15" xfId="0" applyNumberFormat="1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topLeftCell="A10" workbookViewId="0">
      <selection activeCell="M4" sqref="M4"/>
    </sheetView>
  </sheetViews>
  <sheetFormatPr defaultRowHeight="15"/>
  <cols>
    <col min="2" max="2" width="40" customWidth="1"/>
    <col min="3" max="3" width="18" customWidth="1"/>
    <col min="4" max="4" width="12.5703125" customWidth="1"/>
    <col min="5" max="5" width="12.7109375" customWidth="1"/>
    <col min="6" max="6" width="11.42578125" customWidth="1"/>
    <col min="7" max="7" width="12.140625" customWidth="1"/>
    <col min="8" max="8" width="13" customWidth="1"/>
    <col min="9" max="9" width="11.85546875" customWidth="1"/>
    <col min="10" max="10" width="12.42578125" customWidth="1"/>
    <col min="11" max="11" width="3.42578125" hidden="1" customWidth="1"/>
    <col min="13" max="13" width="11.42578125" customWidth="1"/>
  </cols>
  <sheetData>
    <row r="1" spans="1:13" ht="33.75" customHeight="1">
      <c r="F1" s="128" t="s">
        <v>70</v>
      </c>
      <c r="G1" s="128"/>
      <c r="H1" s="128"/>
      <c r="I1" s="128"/>
      <c r="J1" s="128"/>
      <c r="K1" s="128"/>
      <c r="L1" s="128"/>
    </row>
    <row r="2" spans="1:13" ht="17.25" customHeight="1">
      <c r="F2" s="129" t="s">
        <v>94</v>
      </c>
      <c r="G2" s="129"/>
      <c r="H2" s="129"/>
      <c r="I2" s="129"/>
      <c r="J2" s="129"/>
      <c r="K2" s="129"/>
      <c r="L2" s="129"/>
    </row>
    <row r="3" spans="1:13" ht="36.75" customHeight="1">
      <c r="F3" s="120"/>
      <c r="G3" s="120"/>
      <c r="H3" s="120"/>
      <c r="I3" s="120"/>
      <c r="J3" s="120"/>
      <c r="K3" s="120"/>
      <c r="L3" s="120"/>
    </row>
    <row r="4" spans="1:13" ht="42.75" customHeight="1">
      <c r="B4" s="119" t="s">
        <v>71</v>
      </c>
      <c r="C4" s="123"/>
      <c r="D4" s="123"/>
      <c r="E4" s="123"/>
      <c r="F4" s="123"/>
      <c r="G4" s="123"/>
      <c r="H4" s="123"/>
      <c r="I4" s="123"/>
      <c r="J4" s="123"/>
    </row>
    <row r="5" spans="1:13" ht="15.75" thickBot="1"/>
    <row r="6" spans="1:13" ht="65.25" customHeight="1">
      <c r="A6" s="71" t="s">
        <v>0</v>
      </c>
      <c r="B6" s="71" t="s">
        <v>1</v>
      </c>
      <c r="C6" s="88" t="s">
        <v>2</v>
      </c>
      <c r="D6" s="125"/>
      <c r="E6" s="125"/>
      <c r="F6" s="125"/>
      <c r="G6" s="125"/>
      <c r="H6" s="125"/>
      <c r="I6" s="125"/>
      <c r="J6" s="125"/>
      <c r="K6" s="89"/>
      <c r="L6" s="71" t="s">
        <v>4</v>
      </c>
    </row>
    <row r="7" spans="1:13" ht="16.5" thickBot="1">
      <c r="A7" s="72"/>
      <c r="B7" s="72"/>
      <c r="C7" s="86" t="s">
        <v>3</v>
      </c>
      <c r="D7" s="126"/>
      <c r="E7" s="126"/>
      <c r="F7" s="126"/>
      <c r="G7" s="126"/>
      <c r="H7" s="126"/>
      <c r="I7" s="126"/>
      <c r="J7" s="126"/>
      <c r="K7" s="87"/>
      <c r="L7" s="72"/>
    </row>
    <row r="8" spans="1:13" ht="16.5" thickBot="1">
      <c r="A8" s="73"/>
      <c r="B8" s="73"/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2" t="s">
        <v>10</v>
      </c>
      <c r="I8" s="15" t="s">
        <v>11</v>
      </c>
      <c r="J8" s="93" t="s">
        <v>12</v>
      </c>
      <c r="K8" s="94"/>
      <c r="L8" s="73"/>
    </row>
    <row r="9" spans="1:13" ht="16.5" thickBot="1">
      <c r="A9" s="1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2">
        <v>8</v>
      </c>
      <c r="I9" s="15">
        <v>9</v>
      </c>
      <c r="J9" s="48">
        <v>10</v>
      </c>
      <c r="K9" s="48"/>
      <c r="L9" s="40">
        <v>11</v>
      </c>
    </row>
    <row r="10" spans="1:13" ht="15.75">
      <c r="A10" s="74">
        <v>1</v>
      </c>
      <c r="B10" s="2" t="s">
        <v>13</v>
      </c>
      <c r="C10" s="49">
        <f>SUM(C13:C14)</f>
        <v>284188.375</v>
      </c>
      <c r="D10" s="49">
        <v>14762</v>
      </c>
      <c r="E10" s="49">
        <v>17386.5</v>
      </c>
      <c r="F10" s="49">
        <v>47721.7</v>
      </c>
      <c r="G10" s="49">
        <f>SUM(G13:G14)</f>
        <v>138624.96100000001</v>
      </c>
      <c r="H10" s="124">
        <f>SUM(H17,H132)</f>
        <v>28579.05</v>
      </c>
      <c r="I10" s="49">
        <f>SUM(I17,I132)</f>
        <v>16617.060000000001</v>
      </c>
      <c r="J10" s="110">
        <f>SUM(J17,J132)</f>
        <v>20497.103999999999</v>
      </c>
      <c r="K10" s="111"/>
      <c r="L10" s="121"/>
    </row>
    <row r="11" spans="1:13" ht="16.5" thickBot="1">
      <c r="A11" s="75"/>
      <c r="B11" s="3" t="s">
        <v>14</v>
      </c>
      <c r="C11" s="50"/>
      <c r="D11" s="50"/>
      <c r="E11" s="50"/>
      <c r="F11" s="50"/>
      <c r="G11" s="50"/>
      <c r="H11" s="50"/>
      <c r="I11" s="50"/>
      <c r="J11" s="112"/>
      <c r="K11" s="113"/>
      <c r="L11" s="122"/>
      <c r="M11" s="57"/>
    </row>
    <row r="12" spans="1:13" ht="16.5" thickBot="1">
      <c r="A12" s="32">
        <v>2</v>
      </c>
      <c r="B12" s="3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47">
        <v>0</v>
      </c>
      <c r="K12" s="47"/>
      <c r="L12" s="42"/>
      <c r="M12" s="57"/>
    </row>
    <row r="13" spans="1:13" ht="16.5" thickBot="1">
      <c r="A13" s="32">
        <v>3</v>
      </c>
      <c r="B13" s="3" t="s">
        <v>16</v>
      </c>
      <c r="C13" s="31">
        <f>SUM(C20+C134)</f>
        <v>138218.19999999998</v>
      </c>
      <c r="D13" s="31">
        <v>0</v>
      </c>
      <c r="E13" s="31">
        <v>0</v>
      </c>
      <c r="F13" s="31">
        <v>28422.7</v>
      </c>
      <c r="G13" s="31">
        <f>SUM(G20,G134)</f>
        <v>109795.5</v>
      </c>
      <c r="H13" s="31">
        <f>SUM(H20+H134)</f>
        <v>0</v>
      </c>
      <c r="I13" s="31">
        <f>SUM(I20+I134)</f>
        <v>0</v>
      </c>
      <c r="J13" s="47"/>
      <c r="K13" s="47"/>
      <c r="L13" s="42"/>
    </row>
    <row r="14" spans="1:13" ht="16.5" thickBot="1">
      <c r="A14" s="32">
        <v>4</v>
      </c>
      <c r="B14" s="3" t="s">
        <v>17</v>
      </c>
      <c r="C14" s="31">
        <f>SUM(C21+C135)</f>
        <v>145970.17499999999</v>
      </c>
      <c r="D14" s="31">
        <v>14762</v>
      </c>
      <c r="E14" s="31">
        <v>17386.5</v>
      </c>
      <c r="F14" s="31">
        <v>19299</v>
      </c>
      <c r="G14" s="31">
        <f>G21+G135</f>
        <v>28829.460999999999</v>
      </c>
      <c r="H14" s="34">
        <f>SUM(H21+H135)</f>
        <v>28579.05</v>
      </c>
      <c r="I14" s="34">
        <f>SUM(I10)</f>
        <v>16617.060000000001</v>
      </c>
      <c r="J14" s="47">
        <f>SUM(J10)</f>
        <v>20497.103999999999</v>
      </c>
      <c r="K14" s="47"/>
      <c r="L14" s="42"/>
    </row>
    <row r="15" spans="1:13" ht="16.5" thickBot="1">
      <c r="A15" s="32">
        <v>5</v>
      </c>
      <c r="B15" s="3" t="s">
        <v>18</v>
      </c>
      <c r="C15" s="31">
        <f>SUM(D15+E15+F15+G15+H15+I15+J15)</f>
        <v>0</v>
      </c>
      <c r="D15" s="31">
        <v>0</v>
      </c>
      <c r="E15" s="31">
        <v>0</v>
      </c>
      <c r="F15" s="31">
        <v>0</v>
      </c>
      <c r="G15" s="31">
        <v>0</v>
      </c>
      <c r="H15" s="34"/>
      <c r="I15" s="34"/>
      <c r="J15" s="47"/>
      <c r="K15" s="47"/>
      <c r="L15" s="42"/>
    </row>
    <row r="16" spans="1:13" ht="25.5" customHeight="1" thickBot="1">
      <c r="A16" s="32">
        <v>6</v>
      </c>
      <c r="B16" s="82" t="s">
        <v>89</v>
      </c>
      <c r="C16" s="83"/>
      <c r="D16" s="83"/>
      <c r="E16" s="83"/>
      <c r="F16" s="83"/>
      <c r="G16" s="83"/>
      <c r="H16" s="83"/>
      <c r="I16" s="83"/>
      <c r="J16" s="83"/>
      <c r="K16" s="83"/>
      <c r="L16" s="84"/>
    </row>
    <row r="17" spans="1:13" ht="17.25" customHeight="1">
      <c r="A17" s="74">
        <v>7</v>
      </c>
      <c r="B17" s="4" t="s">
        <v>19</v>
      </c>
      <c r="C17" s="74">
        <f>SUM(D17:K18)</f>
        <v>168953.06200000001</v>
      </c>
      <c r="D17" s="74">
        <f>SUM(D24,D65)</f>
        <v>4196.6679999999997</v>
      </c>
      <c r="E17" s="74">
        <f>SUM(E21)</f>
        <v>5626.4809999999998</v>
      </c>
      <c r="F17" s="74">
        <f>SUM(F24,F65)</f>
        <v>35265.328999999998</v>
      </c>
      <c r="G17" s="60">
        <f>SUM(G20:G21)</f>
        <v>122694.084</v>
      </c>
      <c r="H17" s="117">
        <v>1170.5</v>
      </c>
      <c r="I17" s="74">
        <f>SUM(I19+I20+I21)</f>
        <v>0</v>
      </c>
      <c r="J17" s="76">
        <v>0</v>
      </c>
      <c r="K17" s="78"/>
      <c r="L17" s="71"/>
    </row>
    <row r="18" spans="1:13" ht="18" customHeight="1" thickBot="1">
      <c r="A18" s="75"/>
      <c r="B18" s="5" t="s">
        <v>14</v>
      </c>
      <c r="C18" s="75"/>
      <c r="D18" s="75"/>
      <c r="E18" s="75"/>
      <c r="F18" s="75"/>
      <c r="G18" s="61"/>
      <c r="H18" s="61"/>
      <c r="I18" s="75"/>
      <c r="J18" s="79"/>
      <c r="K18" s="81"/>
      <c r="L18" s="73"/>
    </row>
    <row r="19" spans="1:13" ht="17.25" customHeight="1" thickBot="1">
      <c r="A19" s="32">
        <v>8</v>
      </c>
      <c r="B19" s="5" t="s">
        <v>15</v>
      </c>
      <c r="C19" s="6"/>
      <c r="D19" s="6"/>
      <c r="E19" s="6"/>
      <c r="F19" s="33"/>
      <c r="G19" s="35"/>
      <c r="H19" s="35"/>
      <c r="I19" s="33"/>
      <c r="J19" s="118"/>
      <c r="K19" s="118"/>
      <c r="L19" s="40"/>
    </row>
    <row r="20" spans="1:13" ht="17.25" customHeight="1" thickBot="1">
      <c r="A20" s="32">
        <v>9</v>
      </c>
      <c r="B20" s="5" t="s">
        <v>16</v>
      </c>
      <c r="C20" s="33">
        <f>SUM(C26+C66)</f>
        <v>137483.79999999999</v>
      </c>
      <c r="D20" s="33">
        <v>0</v>
      </c>
      <c r="E20" s="33">
        <v>0</v>
      </c>
      <c r="F20" s="33">
        <v>28000</v>
      </c>
      <c r="G20" s="35">
        <f>SUM(G26)</f>
        <v>109483.8</v>
      </c>
      <c r="H20" s="35">
        <v>0</v>
      </c>
      <c r="I20" s="33">
        <f>SUM(I26+I66)</f>
        <v>0</v>
      </c>
      <c r="J20" s="118">
        <v>0</v>
      </c>
      <c r="K20" s="118"/>
      <c r="L20" s="40"/>
    </row>
    <row r="21" spans="1:13" ht="16.5" customHeight="1" thickBot="1">
      <c r="A21" s="32">
        <v>10</v>
      </c>
      <c r="B21" s="5" t="s">
        <v>17</v>
      </c>
      <c r="C21" s="33">
        <f>SUM(C27+C67)</f>
        <v>31469.261999999999</v>
      </c>
      <c r="D21" s="33">
        <f>SUM(D20,D27,D67)</f>
        <v>4196.6679999999997</v>
      </c>
      <c r="E21" s="33">
        <v>5626.4809999999998</v>
      </c>
      <c r="F21" s="33">
        <f>SUM(F27+F67)</f>
        <v>7265.3289999999997</v>
      </c>
      <c r="G21" s="35">
        <f>SUM(G27,G67)</f>
        <v>13210.284</v>
      </c>
      <c r="H21" s="43">
        <v>1170.5</v>
      </c>
      <c r="I21" s="33">
        <f>SUM(I27+I67)</f>
        <v>0</v>
      </c>
      <c r="J21" s="118">
        <v>0</v>
      </c>
      <c r="K21" s="118"/>
      <c r="L21" s="40" t="s">
        <v>69</v>
      </c>
    </row>
    <row r="22" spans="1:13" ht="15.75" customHeight="1" thickBot="1">
      <c r="A22" s="32">
        <v>11</v>
      </c>
      <c r="B22" s="3" t="s">
        <v>18</v>
      </c>
      <c r="C22" s="30"/>
      <c r="D22" s="30"/>
      <c r="E22" s="33"/>
      <c r="F22" s="33"/>
      <c r="G22" s="35"/>
      <c r="H22" s="35"/>
      <c r="I22" s="33"/>
      <c r="J22" s="118"/>
      <c r="K22" s="118"/>
      <c r="L22" s="40"/>
    </row>
    <row r="23" spans="1:13" ht="16.5" thickBot="1">
      <c r="A23" s="32">
        <v>12</v>
      </c>
      <c r="B23" s="82" t="s">
        <v>20</v>
      </c>
      <c r="C23" s="83"/>
      <c r="D23" s="83"/>
      <c r="E23" s="83"/>
      <c r="F23" s="83"/>
      <c r="G23" s="83"/>
      <c r="H23" s="83"/>
      <c r="I23" s="83"/>
      <c r="J23" s="83"/>
      <c r="K23" s="83"/>
      <c r="L23" s="84"/>
    </row>
    <row r="24" spans="1:13" ht="51" customHeight="1" thickBot="1">
      <c r="A24" s="7">
        <v>13</v>
      </c>
      <c r="B24" s="5" t="s">
        <v>21</v>
      </c>
      <c r="C24" s="14">
        <f>SUM(D24:J24)</f>
        <v>157885.95799999998</v>
      </c>
      <c r="D24" s="14">
        <v>380.5</v>
      </c>
      <c r="E24" s="14">
        <v>397</v>
      </c>
      <c r="F24" s="14">
        <f>SUM(F26:F27)</f>
        <v>34477.328999999998</v>
      </c>
      <c r="G24" s="22">
        <f>SUM(G26:G27)</f>
        <v>122203.629</v>
      </c>
      <c r="H24" s="13">
        <f>SUM(H25+H26+H27+H28)</f>
        <v>427.5</v>
      </c>
      <c r="I24" s="14">
        <v>0</v>
      </c>
      <c r="J24" s="14">
        <v>0</v>
      </c>
      <c r="K24" s="69"/>
      <c r="L24" s="70"/>
    </row>
    <row r="25" spans="1:13" ht="18.75" customHeight="1" thickBot="1">
      <c r="A25" s="7">
        <v>14</v>
      </c>
      <c r="B25" s="5" t="s">
        <v>15</v>
      </c>
      <c r="C25" s="14">
        <v>0</v>
      </c>
      <c r="D25" s="14">
        <v>0</v>
      </c>
      <c r="E25" s="14">
        <v>0</v>
      </c>
      <c r="F25" s="14">
        <v>0</v>
      </c>
      <c r="G25" s="22">
        <v>0</v>
      </c>
      <c r="H25" s="13">
        <v>0</v>
      </c>
      <c r="I25" s="14">
        <v>0</v>
      </c>
      <c r="J25" s="14">
        <v>0</v>
      </c>
      <c r="K25" s="69"/>
      <c r="L25" s="70"/>
    </row>
    <row r="26" spans="1:13" ht="18" customHeight="1" thickBot="1">
      <c r="A26" s="7">
        <v>15</v>
      </c>
      <c r="B26" s="5" t="s">
        <v>16</v>
      </c>
      <c r="C26" s="14">
        <f>SUM(D26:J26)</f>
        <v>137483.79999999999</v>
      </c>
      <c r="D26" s="14">
        <v>0</v>
      </c>
      <c r="E26" s="14">
        <v>0</v>
      </c>
      <c r="F26" s="14">
        <v>28000</v>
      </c>
      <c r="G26" s="22">
        <f>SUM(G32+G45)</f>
        <v>109483.8</v>
      </c>
      <c r="H26" s="13">
        <v>0</v>
      </c>
      <c r="I26" s="14">
        <v>0</v>
      </c>
      <c r="J26" s="14">
        <v>0</v>
      </c>
      <c r="K26" s="69"/>
      <c r="L26" s="70"/>
    </row>
    <row r="27" spans="1:13" ht="16.5" customHeight="1" thickBot="1">
      <c r="A27" s="7">
        <v>16</v>
      </c>
      <c r="B27" s="5" t="s">
        <v>17</v>
      </c>
      <c r="C27" s="14">
        <f>SUM(D27:J27)</f>
        <v>20402.157999999999</v>
      </c>
      <c r="D27" s="14">
        <v>380.5</v>
      </c>
      <c r="E27" s="14">
        <v>397</v>
      </c>
      <c r="F27" s="14">
        <f>SUM(F33+F46)</f>
        <v>6477.3289999999997</v>
      </c>
      <c r="G27" s="22">
        <f>SUM(G40,G46)</f>
        <v>12719.829</v>
      </c>
      <c r="H27" s="13">
        <f>SUM(H33+H46)</f>
        <v>427.5</v>
      </c>
      <c r="I27" s="14">
        <v>0</v>
      </c>
      <c r="J27" s="14">
        <v>0</v>
      </c>
      <c r="K27" s="69"/>
      <c r="L27" s="70"/>
      <c r="M27" s="11"/>
    </row>
    <row r="28" spans="1:13" ht="18" customHeight="1" thickBot="1">
      <c r="A28" s="7">
        <v>17</v>
      </c>
      <c r="B28" s="5" t="s">
        <v>18</v>
      </c>
      <c r="C28" s="14">
        <v>0</v>
      </c>
      <c r="D28" s="14">
        <v>0</v>
      </c>
      <c r="E28" s="14">
        <v>0</v>
      </c>
      <c r="F28" s="14">
        <v>0</v>
      </c>
      <c r="G28" s="22">
        <v>0</v>
      </c>
      <c r="H28" s="13">
        <v>0</v>
      </c>
      <c r="I28" s="14">
        <v>0</v>
      </c>
      <c r="J28" s="14">
        <v>0</v>
      </c>
      <c r="K28" s="69"/>
      <c r="L28" s="70"/>
    </row>
    <row r="29" spans="1:13" ht="16.5" thickBot="1">
      <c r="A29" s="7">
        <v>18</v>
      </c>
      <c r="B29" s="93" t="s">
        <v>22</v>
      </c>
      <c r="C29" s="116"/>
      <c r="D29" s="116"/>
      <c r="E29" s="116"/>
      <c r="F29" s="116"/>
      <c r="G29" s="116"/>
      <c r="H29" s="116"/>
      <c r="I29" s="116"/>
      <c r="J29" s="116"/>
      <c r="K29" s="116"/>
      <c r="L29" s="94"/>
    </row>
    <row r="30" spans="1:13" ht="48.75" customHeight="1" thickBot="1">
      <c r="A30" s="41">
        <v>19</v>
      </c>
      <c r="B30" s="3" t="s">
        <v>90</v>
      </c>
      <c r="C30" s="40">
        <f>SUM(C32:C34)</f>
        <v>155900.45799999998</v>
      </c>
      <c r="D30" s="40">
        <v>0</v>
      </c>
      <c r="E30" s="40">
        <v>0</v>
      </c>
      <c r="F30" s="40">
        <v>33767.828999999998</v>
      </c>
      <c r="G30" s="40">
        <f>SUM(G32:G33)</f>
        <v>122132.629</v>
      </c>
      <c r="H30" s="40">
        <v>0</v>
      </c>
      <c r="I30" s="40">
        <v>0</v>
      </c>
      <c r="J30" s="40">
        <v>0</v>
      </c>
      <c r="K30" s="40"/>
      <c r="L30" s="40"/>
    </row>
    <row r="31" spans="1:13" ht="16.5" thickBot="1">
      <c r="A31" s="32">
        <v>20</v>
      </c>
      <c r="B31" s="5" t="s">
        <v>15</v>
      </c>
      <c r="C31" s="14">
        <v>0</v>
      </c>
      <c r="D31" s="14">
        <v>0</v>
      </c>
      <c r="E31" s="14">
        <v>0</v>
      </c>
      <c r="F31" s="14">
        <v>0</v>
      </c>
      <c r="G31" s="22">
        <v>0</v>
      </c>
      <c r="H31" s="13">
        <v>0</v>
      </c>
      <c r="I31" s="14">
        <v>0</v>
      </c>
      <c r="J31" s="14">
        <v>0</v>
      </c>
      <c r="K31" s="69"/>
      <c r="L31" s="70"/>
    </row>
    <row r="32" spans="1:13" ht="19.5" customHeight="1" thickBot="1">
      <c r="A32" s="32">
        <v>21</v>
      </c>
      <c r="B32" s="5" t="s">
        <v>16</v>
      </c>
      <c r="C32" s="14">
        <f>SUM(D32:J32)</f>
        <v>137483.79999999999</v>
      </c>
      <c r="D32" s="14">
        <v>0</v>
      </c>
      <c r="E32" s="14">
        <v>0</v>
      </c>
      <c r="F32" s="15">
        <v>28000</v>
      </c>
      <c r="G32" s="22">
        <v>109483.8</v>
      </c>
      <c r="H32" s="13">
        <v>0</v>
      </c>
      <c r="I32" s="14">
        <v>0</v>
      </c>
      <c r="J32" s="14">
        <v>0</v>
      </c>
      <c r="K32" s="69"/>
      <c r="L32" s="70"/>
    </row>
    <row r="33" spans="1:12" ht="20.25" customHeight="1" thickBot="1">
      <c r="A33" s="32">
        <v>22</v>
      </c>
      <c r="B33" s="5" t="s">
        <v>17</v>
      </c>
      <c r="C33" s="15">
        <f>SUM(D33:J33)</f>
        <v>18416.657999999999</v>
      </c>
      <c r="D33" s="14">
        <v>0</v>
      </c>
      <c r="E33" s="14"/>
      <c r="F33" s="15">
        <v>5767.8289999999997</v>
      </c>
      <c r="G33" s="25">
        <f>SUM(G40)</f>
        <v>12648.829</v>
      </c>
      <c r="H33" s="12">
        <v>0</v>
      </c>
      <c r="I33" s="15">
        <v>0</v>
      </c>
      <c r="J33" s="14">
        <v>0</v>
      </c>
      <c r="K33" s="69"/>
      <c r="L33" s="70"/>
    </row>
    <row r="34" spans="1:12" ht="16.5" customHeight="1" thickBot="1">
      <c r="A34" s="32">
        <v>23</v>
      </c>
      <c r="B34" s="5" t="s">
        <v>18</v>
      </c>
      <c r="C34" s="14">
        <v>0</v>
      </c>
      <c r="D34" s="14">
        <v>0</v>
      </c>
      <c r="E34" s="14">
        <v>0</v>
      </c>
      <c r="F34" s="14">
        <v>0</v>
      </c>
      <c r="G34" s="22">
        <v>0</v>
      </c>
      <c r="H34" s="13">
        <v>0</v>
      </c>
      <c r="I34" s="14">
        <v>0</v>
      </c>
      <c r="J34" s="14">
        <v>0</v>
      </c>
      <c r="K34" s="69"/>
      <c r="L34" s="70"/>
    </row>
    <row r="35" spans="1:12" ht="15.75">
      <c r="A35" s="74">
        <v>24</v>
      </c>
      <c r="B35" s="44" t="s">
        <v>23</v>
      </c>
      <c r="C35" s="71">
        <f>SUM(C39:C40)</f>
        <v>155900.45799999998</v>
      </c>
      <c r="D35" s="71">
        <v>0</v>
      </c>
      <c r="E35" s="71">
        <v>0</v>
      </c>
      <c r="F35" s="71">
        <f>SUM(F39+F40)</f>
        <v>33767.828999999998</v>
      </c>
      <c r="G35" s="49">
        <f>SUM(G39:G40)</f>
        <v>122132.629</v>
      </c>
      <c r="H35" s="49">
        <v>0</v>
      </c>
      <c r="I35" s="71">
        <v>0</v>
      </c>
      <c r="J35" s="71">
        <v>0</v>
      </c>
      <c r="K35" s="88" t="s">
        <v>73</v>
      </c>
      <c r="L35" s="89"/>
    </row>
    <row r="36" spans="1:12" ht="35.25" customHeight="1">
      <c r="A36" s="92"/>
      <c r="B36" s="2" t="s">
        <v>72</v>
      </c>
      <c r="C36" s="72"/>
      <c r="D36" s="72"/>
      <c r="E36" s="72"/>
      <c r="F36" s="72"/>
      <c r="G36" s="51"/>
      <c r="H36" s="51"/>
      <c r="I36" s="72"/>
      <c r="J36" s="72"/>
      <c r="K36" s="90" t="s">
        <v>74</v>
      </c>
      <c r="L36" s="91"/>
    </row>
    <row r="37" spans="1:12" ht="15.75" customHeight="1" thickBot="1">
      <c r="A37" s="75"/>
      <c r="B37" s="3" t="s">
        <v>24</v>
      </c>
      <c r="C37" s="73"/>
      <c r="D37" s="73"/>
      <c r="E37" s="73"/>
      <c r="F37" s="73"/>
      <c r="G37" s="50"/>
      <c r="H37" s="50"/>
      <c r="I37" s="73"/>
      <c r="J37" s="73"/>
      <c r="K37" s="86" t="s">
        <v>27</v>
      </c>
      <c r="L37" s="87"/>
    </row>
    <row r="38" spans="1:12" ht="18.75" customHeight="1" thickBot="1">
      <c r="A38" s="32">
        <v>25</v>
      </c>
      <c r="B38" s="3" t="s">
        <v>15</v>
      </c>
      <c r="C38" s="15">
        <v>0</v>
      </c>
      <c r="D38" s="15">
        <v>0</v>
      </c>
      <c r="E38" s="15">
        <v>0</v>
      </c>
      <c r="F38" s="15"/>
      <c r="G38" s="25">
        <v>0</v>
      </c>
      <c r="H38" s="12">
        <v>0</v>
      </c>
      <c r="I38" s="15"/>
      <c r="J38" s="15">
        <v>0</v>
      </c>
      <c r="K38" s="86"/>
      <c r="L38" s="87"/>
    </row>
    <row r="39" spans="1:12" ht="18" customHeight="1" thickBot="1">
      <c r="A39" s="32">
        <v>26</v>
      </c>
      <c r="B39" s="3" t="s">
        <v>16</v>
      </c>
      <c r="C39" s="15">
        <f>SUM(D39:J39)</f>
        <v>137483.79999999999</v>
      </c>
      <c r="D39" s="15">
        <v>0</v>
      </c>
      <c r="E39" s="15">
        <v>0</v>
      </c>
      <c r="F39" s="15">
        <v>28000</v>
      </c>
      <c r="G39" s="25">
        <v>109483.8</v>
      </c>
      <c r="H39" s="12">
        <v>0</v>
      </c>
      <c r="I39" s="15">
        <v>0</v>
      </c>
      <c r="J39" s="15">
        <v>0</v>
      </c>
      <c r="K39" s="69"/>
      <c r="L39" s="70"/>
    </row>
    <row r="40" spans="1:12" ht="17.25" customHeight="1" thickBot="1">
      <c r="A40" s="32">
        <v>27</v>
      </c>
      <c r="B40" s="3" t="s">
        <v>17</v>
      </c>
      <c r="C40" s="15">
        <f>SUM(D40:J40)</f>
        <v>18416.657999999999</v>
      </c>
      <c r="D40" s="15">
        <v>0</v>
      </c>
      <c r="E40" s="15">
        <v>0</v>
      </c>
      <c r="F40" s="15">
        <v>5767.8289999999997</v>
      </c>
      <c r="G40" s="25">
        <v>12648.829</v>
      </c>
      <c r="H40" s="12">
        <v>0</v>
      </c>
      <c r="I40" s="15">
        <v>0</v>
      </c>
      <c r="J40" s="15">
        <v>0</v>
      </c>
      <c r="K40" s="69"/>
      <c r="L40" s="70"/>
    </row>
    <row r="41" spans="1:12" ht="17.25" customHeight="1" thickBot="1">
      <c r="A41" s="32">
        <v>28</v>
      </c>
      <c r="B41" s="3" t="s">
        <v>18</v>
      </c>
      <c r="C41" s="15">
        <v>0</v>
      </c>
      <c r="D41" s="15">
        <v>0</v>
      </c>
      <c r="E41" s="15">
        <v>0</v>
      </c>
      <c r="F41" s="15">
        <v>0</v>
      </c>
      <c r="G41" s="25">
        <v>0</v>
      </c>
      <c r="H41" s="12">
        <v>0</v>
      </c>
      <c r="I41" s="15">
        <v>0</v>
      </c>
      <c r="J41" s="15">
        <v>0</v>
      </c>
      <c r="K41" s="93"/>
      <c r="L41" s="94"/>
    </row>
    <row r="42" spans="1:12" ht="16.5" thickBot="1">
      <c r="A42" s="32">
        <v>29</v>
      </c>
      <c r="B42" s="93" t="s">
        <v>28</v>
      </c>
      <c r="C42" s="116"/>
      <c r="D42" s="116"/>
      <c r="E42" s="116"/>
      <c r="F42" s="116"/>
      <c r="G42" s="116"/>
      <c r="H42" s="116"/>
      <c r="I42" s="116"/>
      <c r="J42" s="116"/>
      <c r="K42" s="116"/>
      <c r="L42" s="94"/>
    </row>
    <row r="43" spans="1:12" ht="30.75" customHeight="1" thickBot="1">
      <c r="A43" s="32">
        <v>30</v>
      </c>
      <c r="B43" s="3" t="s">
        <v>29</v>
      </c>
      <c r="C43" s="12">
        <f>SUM(D43:J43)</f>
        <v>1985.5</v>
      </c>
      <c r="D43" s="12">
        <v>380.5</v>
      </c>
      <c r="E43" s="12">
        <v>397</v>
      </c>
      <c r="F43" s="12">
        <f>SUM(F44+F45+F46+F47)</f>
        <v>709.5</v>
      </c>
      <c r="G43" s="25">
        <f>SUM(G44+G45+G46)</f>
        <v>71</v>
      </c>
      <c r="H43" s="12">
        <f>SUM(H48,H56)</f>
        <v>427.5</v>
      </c>
      <c r="I43" s="12">
        <v>0</v>
      </c>
      <c r="J43" s="12">
        <v>0</v>
      </c>
      <c r="K43" s="114"/>
      <c r="L43" s="115"/>
    </row>
    <row r="44" spans="1:12" ht="18.75" customHeight="1" thickBot="1">
      <c r="A44" s="32">
        <v>31</v>
      </c>
      <c r="B44" s="3" t="s">
        <v>15</v>
      </c>
      <c r="C44" s="12">
        <v>0</v>
      </c>
      <c r="D44" s="12">
        <v>0</v>
      </c>
      <c r="E44" s="12">
        <v>0</v>
      </c>
      <c r="F44" s="12">
        <v>0</v>
      </c>
      <c r="G44" s="25">
        <v>0</v>
      </c>
      <c r="H44" s="12">
        <v>0</v>
      </c>
      <c r="I44" s="12">
        <v>0</v>
      </c>
      <c r="J44" s="12">
        <v>0</v>
      </c>
      <c r="K44" s="114"/>
      <c r="L44" s="115"/>
    </row>
    <row r="45" spans="1:12" ht="16.5" thickBot="1">
      <c r="A45" s="32">
        <v>32</v>
      </c>
      <c r="B45" s="3" t="s">
        <v>16</v>
      </c>
      <c r="C45" s="12">
        <f>SUM(D45:J45)</f>
        <v>0</v>
      </c>
      <c r="D45" s="12">
        <v>0</v>
      </c>
      <c r="E45" s="12">
        <v>0</v>
      </c>
      <c r="F45" s="12">
        <v>0</v>
      </c>
      <c r="G45" s="25">
        <v>0</v>
      </c>
      <c r="H45" s="12">
        <v>0</v>
      </c>
      <c r="I45" s="12">
        <f>SUM(I53+I60)</f>
        <v>0</v>
      </c>
      <c r="J45" s="12">
        <v>0</v>
      </c>
      <c r="K45" s="114"/>
      <c r="L45" s="115"/>
    </row>
    <row r="46" spans="1:12" ht="16.5" customHeight="1" thickBot="1">
      <c r="A46" s="32">
        <v>33</v>
      </c>
      <c r="B46" s="3" t="s">
        <v>17</v>
      </c>
      <c r="C46" s="12">
        <f>SUM(D46:J46)</f>
        <v>1985.5</v>
      </c>
      <c r="D46" s="12">
        <v>380.5</v>
      </c>
      <c r="E46" s="12">
        <v>397</v>
      </c>
      <c r="F46" s="12">
        <f>SUM(F54+F61)</f>
        <v>709.5</v>
      </c>
      <c r="G46" s="25">
        <f>SUM(G54+G61)</f>
        <v>71</v>
      </c>
      <c r="H46" s="12">
        <f>SUM(H54+H61)</f>
        <v>427.5</v>
      </c>
      <c r="I46" s="12">
        <v>0</v>
      </c>
      <c r="J46" s="12">
        <v>0</v>
      </c>
      <c r="K46" s="114"/>
      <c r="L46" s="115"/>
    </row>
    <row r="47" spans="1:12" ht="16.5" customHeight="1" thickBot="1">
      <c r="A47" s="32">
        <v>34</v>
      </c>
      <c r="B47" s="3" t="s">
        <v>18</v>
      </c>
      <c r="C47" s="12"/>
      <c r="D47" s="12"/>
      <c r="E47" s="12"/>
      <c r="F47" s="12"/>
      <c r="G47" s="25"/>
      <c r="H47" s="12"/>
      <c r="I47" s="12"/>
      <c r="J47" s="12"/>
      <c r="K47" s="114"/>
      <c r="L47" s="115"/>
    </row>
    <row r="48" spans="1:12" ht="15.75">
      <c r="A48" s="74">
        <v>35</v>
      </c>
      <c r="B48" s="2" t="s">
        <v>30</v>
      </c>
      <c r="C48" s="49">
        <f>SUM(D48:J51)</f>
        <v>1074.5</v>
      </c>
      <c r="D48" s="49">
        <v>290.5</v>
      </c>
      <c r="E48" s="49">
        <v>147</v>
      </c>
      <c r="F48" s="49">
        <v>459.5</v>
      </c>
      <c r="G48" s="53">
        <v>0</v>
      </c>
      <c r="H48" s="53">
        <v>177.5</v>
      </c>
      <c r="I48" s="49">
        <v>0</v>
      </c>
      <c r="J48" s="49">
        <v>0</v>
      </c>
      <c r="K48" s="110" t="s">
        <v>27</v>
      </c>
      <c r="L48" s="111"/>
    </row>
    <row r="49" spans="1:12" ht="64.5" customHeight="1">
      <c r="A49" s="92"/>
      <c r="B49" s="2" t="s">
        <v>31</v>
      </c>
      <c r="C49" s="51"/>
      <c r="D49" s="51"/>
      <c r="E49" s="51"/>
      <c r="F49" s="51"/>
      <c r="G49" s="54"/>
      <c r="H49" s="54"/>
      <c r="I49" s="51"/>
      <c r="J49" s="51"/>
      <c r="K49" s="57"/>
      <c r="L49" s="101"/>
    </row>
    <row r="50" spans="1:12" ht="15.75">
      <c r="A50" s="92"/>
      <c r="B50" s="2" t="s">
        <v>32</v>
      </c>
      <c r="C50" s="51"/>
      <c r="D50" s="51"/>
      <c r="E50" s="51"/>
      <c r="F50" s="51"/>
      <c r="G50" s="54"/>
      <c r="H50" s="54"/>
      <c r="I50" s="51"/>
      <c r="J50" s="51"/>
      <c r="K50" s="57"/>
      <c r="L50" s="101"/>
    </row>
    <row r="51" spans="1:12" ht="16.5" thickBot="1">
      <c r="A51" s="75"/>
      <c r="B51" s="3" t="s">
        <v>33</v>
      </c>
      <c r="C51" s="50"/>
      <c r="D51" s="50"/>
      <c r="E51" s="50"/>
      <c r="F51" s="50"/>
      <c r="G51" s="85"/>
      <c r="H51" s="85"/>
      <c r="I51" s="50"/>
      <c r="J51" s="50"/>
      <c r="K51" s="112"/>
      <c r="L51" s="113"/>
    </row>
    <row r="52" spans="1:12" ht="18" customHeight="1" thickBot="1">
      <c r="A52" s="32">
        <v>36</v>
      </c>
      <c r="B52" s="3" t="s">
        <v>15</v>
      </c>
      <c r="C52" s="12">
        <v>0</v>
      </c>
      <c r="D52" s="12">
        <v>0</v>
      </c>
      <c r="E52" s="12">
        <v>0</v>
      </c>
      <c r="F52" s="12">
        <v>0</v>
      </c>
      <c r="G52" s="25">
        <v>0</v>
      </c>
      <c r="H52" s="12">
        <v>0</v>
      </c>
      <c r="I52" s="12">
        <v>0</v>
      </c>
      <c r="J52" s="12">
        <v>0</v>
      </c>
      <c r="K52" s="114"/>
      <c r="L52" s="115"/>
    </row>
    <row r="53" spans="1:12" ht="15.75" customHeight="1" thickBot="1">
      <c r="A53" s="32">
        <v>37</v>
      </c>
      <c r="B53" s="3" t="s">
        <v>16</v>
      </c>
      <c r="C53" s="12">
        <f>SUM(D53+E53+F53+G53+H53+I53+J53)</f>
        <v>0</v>
      </c>
      <c r="D53" s="12">
        <v>0</v>
      </c>
      <c r="E53" s="12">
        <v>0</v>
      </c>
      <c r="F53" s="12">
        <v>0</v>
      </c>
      <c r="G53" s="25">
        <v>0</v>
      </c>
      <c r="H53" s="12">
        <v>0</v>
      </c>
      <c r="I53" s="12">
        <v>0</v>
      </c>
      <c r="J53" s="12">
        <v>0</v>
      </c>
      <c r="K53" s="104"/>
      <c r="L53" s="105"/>
    </row>
    <row r="54" spans="1:12" ht="15.75" customHeight="1" thickBot="1">
      <c r="A54" s="32">
        <v>38</v>
      </c>
      <c r="B54" s="3" t="s">
        <v>17</v>
      </c>
      <c r="C54" s="12">
        <f>SUM(D54:J54)</f>
        <v>1074.5</v>
      </c>
      <c r="D54" s="12">
        <v>290.5</v>
      </c>
      <c r="E54" s="12">
        <v>147</v>
      </c>
      <c r="F54" s="16">
        <v>459.5</v>
      </c>
      <c r="G54" s="24">
        <v>0</v>
      </c>
      <c r="H54" s="16">
        <v>177.5</v>
      </c>
      <c r="I54" s="12">
        <v>0</v>
      </c>
      <c r="J54" s="12">
        <v>0</v>
      </c>
      <c r="K54" s="104"/>
      <c r="L54" s="105"/>
    </row>
    <row r="55" spans="1:12" ht="15.75" customHeight="1" thickBot="1">
      <c r="A55" s="32">
        <v>39</v>
      </c>
      <c r="B55" s="3" t="s">
        <v>18</v>
      </c>
      <c r="C55" s="12">
        <v>0</v>
      </c>
      <c r="D55" s="12">
        <v>0</v>
      </c>
      <c r="E55" s="12">
        <v>0</v>
      </c>
      <c r="F55" s="12">
        <v>0</v>
      </c>
      <c r="G55" s="25">
        <v>0</v>
      </c>
      <c r="H55" s="12">
        <v>0</v>
      </c>
      <c r="I55" s="12">
        <v>0</v>
      </c>
      <c r="J55" s="12">
        <v>0</v>
      </c>
      <c r="K55" s="104"/>
      <c r="L55" s="105"/>
    </row>
    <row r="56" spans="1:12" ht="17.25" customHeight="1">
      <c r="A56" s="74">
        <v>40</v>
      </c>
      <c r="B56" s="2" t="s">
        <v>34</v>
      </c>
      <c r="C56" s="49">
        <f>SUM(D56:J59)</f>
        <v>911</v>
      </c>
      <c r="D56" s="49">
        <v>90</v>
      </c>
      <c r="E56" s="49">
        <v>250</v>
      </c>
      <c r="F56" s="53">
        <v>250</v>
      </c>
      <c r="G56" s="53">
        <v>71</v>
      </c>
      <c r="H56" s="53">
        <v>250</v>
      </c>
      <c r="I56" s="49">
        <v>0</v>
      </c>
      <c r="J56" s="49">
        <v>0</v>
      </c>
      <c r="K56" s="110" t="s">
        <v>43</v>
      </c>
      <c r="L56" s="111"/>
    </row>
    <row r="57" spans="1:12" ht="33.75" customHeight="1">
      <c r="A57" s="92"/>
      <c r="B57" s="2" t="s">
        <v>35</v>
      </c>
      <c r="C57" s="51"/>
      <c r="D57" s="51"/>
      <c r="E57" s="51"/>
      <c r="F57" s="54"/>
      <c r="G57" s="54"/>
      <c r="H57" s="54"/>
      <c r="I57" s="51"/>
      <c r="J57" s="51"/>
      <c r="K57" s="57" t="s">
        <v>75</v>
      </c>
      <c r="L57" s="101"/>
    </row>
    <row r="58" spans="1:12" ht="15.75" customHeight="1">
      <c r="A58" s="92"/>
      <c r="B58" s="2" t="s">
        <v>36</v>
      </c>
      <c r="C58" s="51"/>
      <c r="D58" s="51"/>
      <c r="E58" s="51"/>
      <c r="F58" s="54"/>
      <c r="G58" s="54"/>
      <c r="H58" s="54"/>
      <c r="I58" s="51"/>
      <c r="J58" s="51"/>
      <c r="K58" s="57" t="s">
        <v>76</v>
      </c>
      <c r="L58" s="101"/>
    </row>
    <row r="59" spans="1:12" ht="16.5" thickBot="1">
      <c r="A59" s="75"/>
      <c r="B59" s="3" t="s">
        <v>33</v>
      </c>
      <c r="C59" s="50"/>
      <c r="D59" s="50"/>
      <c r="E59" s="50"/>
      <c r="F59" s="85"/>
      <c r="G59" s="85"/>
      <c r="H59" s="85"/>
      <c r="I59" s="50"/>
      <c r="J59" s="50"/>
      <c r="K59" s="102"/>
      <c r="L59" s="103"/>
    </row>
    <row r="60" spans="1:12" ht="16.5" customHeight="1" thickBot="1">
      <c r="A60" s="32">
        <v>41</v>
      </c>
      <c r="B60" s="3" t="s">
        <v>16</v>
      </c>
      <c r="C60" s="12"/>
      <c r="D60" s="12">
        <v>0</v>
      </c>
      <c r="E60" s="12">
        <v>0</v>
      </c>
      <c r="F60" s="12">
        <v>0</v>
      </c>
      <c r="G60" s="25">
        <v>0</v>
      </c>
      <c r="H60" s="12">
        <v>0</v>
      </c>
      <c r="I60" s="12">
        <v>0</v>
      </c>
      <c r="J60" s="12">
        <v>0</v>
      </c>
      <c r="K60" s="104"/>
      <c r="L60" s="105"/>
    </row>
    <row r="61" spans="1:12" ht="17.25" customHeight="1" thickBot="1">
      <c r="A61" s="74">
        <v>42</v>
      </c>
      <c r="B61" s="127" t="s">
        <v>17</v>
      </c>
      <c r="C61" s="34">
        <f>SUM(D61:J62)</f>
        <v>911</v>
      </c>
      <c r="D61" s="47">
        <v>90</v>
      </c>
      <c r="E61" s="47">
        <v>250</v>
      </c>
      <c r="F61" s="56">
        <v>250</v>
      </c>
      <c r="G61" s="56">
        <v>71</v>
      </c>
      <c r="H61" s="56">
        <v>250</v>
      </c>
      <c r="I61" s="47">
        <v>0</v>
      </c>
      <c r="J61" s="47">
        <v>0</v>
      </c>
      <c r="K61" s="106"/>
      <c r="L61" s="107"/>
    </row>
    <row r="62" spans="1:12" ht="16.5" hidden="1" customHeight="1" thickBot="1">
      <c r="A62" s="75"/>
      <c r="B62" s="127"/>
      <c r="C62" s="34"/>
      <c r="D62" s="47"/>
      <c r="E62" s="47"/>
      <c r="F62" s="56"/>
      <c r="G62" s="56"/>
      <c r="H62" s="56"/>
      <c r="I62" s="47"/>
      <c r="J62" s="47"/>
      <c r="K62" s="108"/>
      <c r="L62" s="109"/>
    </row>
    <row r="63" spans="1:12" ht="16.5" thickBot="1">
      <c r="A63" s="32">
        <v>43</v>
      </c>
      <c r="B63" s="39" t="s">
        <v>18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/>
      <c r="I63" s="34">
        <v>0</v>
      </c>
      <c r="J63" s="34">
        <v>0</v>
      </c>
      <c r="K63" s="104"/>
      <c r="L63" s="105"/>
    </row>
    <row r="64" spans="1:12" ht="16.5" thickBot="1">
      <c r="A64" s="32">
        <v>44</v>
      </c>
      <c r="B64" s="82" t="s">
        <v>38</v>
      </c>
      <c r="C64" s="83"/>
      <c r="D64" s="83"/>
      <c r="E64" s="83"/>
      <c r="F64" s="83"/>
      <c r="G64" s="83"/>
      <c r="H64" s="83"/>
      <c r="I64" s="83"/>
      <c r="J64" s="83"/>
      <c r="K64" s="83"/>
      <c r="L64" s="84"/>
    </row>
    <row r="65" spans="1:12" ht="32.25" customHeight="1" thickBot="1">
      <c r="A65" s="32">
        <v>45</v>
      </c>
      <c r="B65" s="5" t="s">
        <v>39</v>
      </c>
      <c r="C65" s="14">
        <f>SUM(D65:J65)</f>
        <v>11067.103999999999</v>
      </c>
      <c r="D65" s="14">
        <f>SUM(D69,D76,D113)</f>
        <v>3816.1680000000001</v>
      </c>
      <c r="E65" s="14">
        <f>SUM(E69,E76,E84,E89,E100,E105,E113,E118,E123)</f>
        <v>5229.4809999999998</v>
      </c>
      <c r="F65" s="14">
        <v>788</v>
      </c>
      <c r="G65" s="22">
        <f>SUM(G67)</f>
        <v>490.45499999999998</v>
      </c>
      <c r="H65" s="13">
        <f>SUM(H69,H76,H84,H89,H95,H100,H105,H113,H123)</f>
        <v>743</v>
      </c>
      <c r="I65" s="14">
        <v>0</v>
      </c>
      <c r="J65" s="14">
        <v>0</v>
      </c>
      <c r="K65" s="93"/>
      <c r="L65" s="94"/>
    </row>
    <row r="66" spans="1:12" ht="18" customHeight="1" thickBot="1">
      <c r="A66" s="32">
        <v>46</v>
      </c>
      <c r="B66" s="5" t="s">
        <v>16</v>
      </c>
      <c r="C66" s="14"/>
      <c r="D66" s="14">
        <v>0</v>
      </c>
      <c r="E66" s="14">
        <v>0</v>
      </c>
      <c r="F66" s="14">
        <v>0</v>
      </c>
      <c r="G66" s="22">
        <v>0</v>
      </c>
      <c r="H66" s="13">
        <v>0</v>
      </c>
      <c r="I66" s="14">
        <v>0</v>
      </c>
      <c r="J66" s="14">
        <v>0</v>
      </c>
      <c r="K66" s="93"/>
      <c r="L66" s="94"/>
    </row>
    <row r="67" spans="1:12" ht="16.5" customHeight="1" thickBot="1">
      <c r="A67" s="32">
        <v>47</v>
      </c>
      <c r="B67" s="5" t="s">
        <v>17</v>
      </c>
      <c r="C67" s="14">
        <f>SUM(D67:J67)</f>
        <v>11067.103999999999</v>
      </c>
      <c r="D67" s="14">
        <f>SUM(D74,D82,D116)</f>
        <v>3816.1680000000001</v>
      </c>
      <c r="E67" s="14">
        <f>SUM(E66,E74,E82,E87,E93,E103,E111,E116,E121,E127)</f>
        <v>5229.4809999999998</v>
      </c>
      <c r="F67" s="14">
        <f>SUM(F74+F82+F87+F93+F98+F103+F111+F116+F121+F127)</f>
        <v>788</v>
      </c>
      <c r="G67" s="22">
        <f>SUM(G74,G82,G111,G127)</f>
        <v>490.45499999999998</v>
      </c>
      <c r="H67" s="13">
        <f>SUM(H74+H82+H87+H93+H98+H103+H111+H116+H121+H127)</f>
        <v>743</v>
      </c>
      <c r="I67" s="14">
        <v>0</v>
      </c>
      <c r="J67" s="14">
        <v>0</v>
      </c>
      <c r="K67" s="99"/>
      <c r="L67" s="100"/>
    </row>
    <row r="68" spans="1:12" ht="17.25" customHeight="1" thickBot="1">
      <c r="A68" s="32">
        <v>48</v>
      </c>
      <c r="B68" s="5" t="s">
        <v>18</v>
      </c>
      <c r="C68" s="14">
        <v>0</v>
      </c>
      <c r="D68" s="14">
        <v>0</v>
      </c>
      <c r="E68" s="14">
        <v>0</v>
      </c>
      <c r="F68" s="14">
        <v>0</v>
      </c>
      <c r="G68" s="22">
        <v>0</v>
      </c>
      <c r="H68" s="13">
        <v>0</v>
      </c>
      <c r="I68" s="14">
        <v>0</v>
      </c>
      <c r="J68" s="14">
        <v>0</v>
      </c>
      <c r="K68" s="99"/>
      <c r="L68" s="100"/>
    </row>
    <row r="69" spans="1:12" ht="15.75">
      <c r="A69" s="74">
        <v>49</v>
      </c>
      <c r="B69" s="2" t="s">
        <v>40</v>
      </c>
      <c r="C69" s="49">
        <f>SUM(D69:J72)</f>
        <v>55</v>
      </c>
      <c r="D69" s="49">
        <v>5</v>
      </c>
      <c r="E69" s="49">
        <v>5</v>
      </c>
      <c r="F69" s="49">
        <v>15</v>
      </c>
      <c r="G69" s="53">
        <v>15</v>
      </c>
      <c r="H69" s="53">
        <v>15</v>
      </c>
      <c r="I69" s="49">
        <v>0</v>
      </c>
      <c r="J69" s="49">
        <v>0</v>
      </c>
      <c r="K69" s="88" t="s">
        <v>73</v>
      </c>
      <c r="L69" s="89"/>
    </row>
    <row r="70" spans="1:12" ht="95.25" customHeight="1">
      <c r="A70" s="92"/>
      <c r="B70" s="2" t="s">
        <v>41</v>
      </c>
      <c r="C70" s="51"/>
      <c r="D70" s="51"/>
      <c r="E70" s="51"/>
      <c r="F70" s="51"/>
      <c r="G70" s="54"/>
      <c r="H70" s="54"/>
      <c r="I70" s="51"/>
      <c r="J70" s="51"/>
      <c r="K70" s="90" t="s">
        <v>44</v>
      </c>
      <c r="L70" s="91"/>
    </row>
    <row r="71" spans="1:12" ht="15.75">
      <c r="A71" s="92"/>
      <c r="B71" s="2" t="s">
        <v>42</v>
      </c>
      <c r="C71" s="51"/>
      <c r="D71" s="51"/>
      <c r="E71" s="51"/>
      <c r="F71" s="51"/>
      <c r="G71" s="54"/>
      <c r="H71" s="54"/>
      <c r="I71" s="51"/>
      <c r="J71" s="51"/>
      <c r="K71" s="90"/>
      <c r="L71" s="91"/>
    </row>
    <row r="72" spans="1:12" ht="16.5" thickBot="1">
      <c r="A72" s="75"/>
      <c r="B72" s="3" t="s">
        <v>33</v>
      </c>
      <c r="C72" s="50"/>
      <c r="D72" s="50"/>
      <c r="E72" s="50"/>
      <c r="F72" s="50"/>
      <c r="G72" s="85"/>
      <c r="H72" s="85"/>
      <c r="I72" s="50"/>
      <c r="J72" s="50"/>
      <c r="K72" s="97"/>
      <c r="L72" s="98"/>
    </row>
    <row r="73" spans="1:12" ht="16.5" customHeight="1" thickBot="1">
      <c r="A73" s="32">
        <v>50</v>
      </c>
      <c r="B73" s="3" t="s">
        <v>16</v>
      </c>
      <c r="C73" s="12">
        <v>0</v>
      </c>
      <c r="D73" s="12">
        <v>0</v>
      </c>
      <c r="E73" s="12">
        <v>0</v>
      </c>
      <c r="F73" s="12">
        <v>0</v>
      </c>
      <c r="G73" s="25">
        <v>0</v>
      </c>
      <c r="H73" s="12">
        <v>0</v>
      </c>
      <c r="I73" s="12">
        <v>0</v>
      </c>
      <c r="J73" s="12">
        <v>0</v>
      </c>
      <c r="K73" s="69"/>
      <c r="L73" s="70"/>
    </row>
    <row r="74" spans="1:12" ht="18.75" customHeight="1" thickBot="1">
      <c r="A74" s="32">
        <v>51</v>
      </c>
      <c r="B74" s="3" t="s">
        <v>17</v>
      </c>
      <c r="C74" s="12">
        <f>SUM(D74+E74:E75+F74+G74+H74+I74+J74)</f>
        <v>55</v>
      </c>
      <c r="D74" s="12">
        <v>5</v>
      </c>
      <c r="E74" s="12">
        <v>5</v>
      </c>
      <c r="F74" s="16">
        <v>15</v>
      </c>
      <c r="G74" s="24">
        <v>15</v>
      </c>
      <c r="H74" s="16">
        <v>15</v>
      </c>
      <c r="I74" s="12">
        <v>0</v>
      </c>
      <c r="J74" s="12">
        <v>0</v>
      </c>
      <c r="K74" s="69"/>
      <c r="L74" s="70"/>
    </row>
    <row r="75" spans="1:12" ht="18" customHeight="1" thickBot="1">
      <c r="A75" s="32">
        <v>52</v>
      </c>
      <c r="B75" s="3" t="s">
        <v>18</v>
      </c>
      <c r="C75" s="12">
        <v>0</v>
      </c>
      <c r="D75" s="12">
        <v>0</v>
      </c>
      <c r="E75" s="12">
        <v>0</v>
      </c>
      <c r="F75" s="12">
        <v>0</v>
      </c>
      <c r="G75" s="25">
        <v>0</v>
      </c>
      <c r="H75" s="12">
        <v>0</v>
      </c>
      <c r="I75" s="12">
        <v>0</v>
      </c>
      <c r="J75" s="12">
        <v>0</v>
      </c>
      <c r="K75" s="69"/>
      <c r="L75" s="70"/>
    </row>
    <row r="76" spans="1:12" ht="17.25" customHeight="1">
      <c r="A76" s="74">
        <v>53</v>
      </c>
      <c r="B76" s="2" t="s">
        <v>45</v>
      </c>
      <c r="C76" s="71">
        <f>SUM(D76:J80)</f>
        <v>2327.4549999999999</v>
      </c>
      <c r="D76" s="71">
        <v>440</v>
      </c>
      <c r="E76" s="71">
        <v>550</v>
      </c>
      <c r="F76" s="71">
        <v>500</v>
      </c>
      <c r="G76" s="49">
        <v>382.45499999999998</v>
      </c>
      <c r="H76" s="49">
        <v>455</v>
      </c>
      <c r="I76" s="71">
        <v>0</v>
      </c>
      <c r="J76" s="71">
        <v>0</v>
      </c>
      <c r="K76" s="88" t="s">
        <v>56</v>
      </c>
      <c r="L76" s="89"/>
    </row>
    <row r="77" spans="1:12" ht="48" customHeight="1">
      <c r="A77" s="92"/>
      <c r="B77" s="2" t="s">
        <v>46</v>
      </c>
      <c r="C77" s="72"/>
      <c r="D77" s="72"/>
      <c r="E77" s="72"/>
      <c r="F77" s="72"/>
      <c r="G77" s="51"/>
      <c r="H77" s="51"/>
      <c r="I77" s="72"/>
      <c r="J77" s="72"/>
      <c r="K77" s="90" t="s">
        <v>91</v>
      </c>
      <c r="L77" s="91"/>
    </row>
    <row r="78" spans="1:12" ht="34.5" customHeight="1">
      <c r="A78" s="92"/>
      <c r="B78" s="2" t="s">
        <v>47</v>
      </c>
      <c r="C78" s="72"/>
      <c r="D78" s="72"/>
      <c r="E78" s="72"/>
      <c r="F78" s="72"/>
      <c r="G78" s="51"/>
      <c r="H78" s="51"/>
      <c r="I78" s="72"/>
      <c r="J78" s="72"/>
      <c r="K78" s="95"/>
      <c r="L78" s="96"/>
    </row>
    <row r="79" spans="1:12" ht="15.75">
      <c r="A79" s="92"/>
      <c r="B79" s="2" t="s">
        <v>48</v>
      </c>
      <c r="C79" s="72"/>
      <c r="D79" s="72"/>
      <c r="E79" s="72"/>
      <c r="F79" s="72"/>
      <c r="G79" s="51"/>
      <c r="H79" s="51"/>
      <c r="I79" s="72"/>
      <c r="J79" s="72"/>
      <c r="K79" s="95"/>
      <c r="L79" s="96"/>
    </row>
    <row r="80" spans="1:12" ht="16.5" thickBot="1">
      <c r="A80" s="75"/>
      <c r="B80" s="3" t="s">
        <v>33</v>
      </c>
      <c r="C80" s="73"/>
      <c r="D80" s="73"/>
      <c r="E80" s="73"/>
      <c r="F80" s="73"/>
      <c r="G80" s="50"/>
      <c r="H80" s="50"/>
      <c r="I80" s="73"/>
      <c r="J80" s="73"/>
      <c r="K80" s="97"/>
      <c r="L80" s="98"/>
    </row>
    <row r="81" spans="1:12" ht="16.5" customHeight="1" thickBot="1">
      <c r="A81" s="32">
        <v>54</v>
      </c>
      <c r="B81" s="3" t="s">
        <v>16</v>
      </c>
      <c r="C81" s="15">
        <v>0</v>
      </c>
      <c r="D81" s="15">
        <v>0</v>
      </c>
      <c r="E81" s="15">
        <v>0</v>
      </c>
      <c r="F81" s="15">
        <v>0</v>
      </c>
      <c r="G81" s="25">
        <v>0</v>
      </c>
      <c r="H81" s="12">
        <v>0</v>
      </c>
      <c r="I81" s="15">
        <v>0</v>
      </c>
      <c r="J81" s="15">
        <v>0</v>
      </c>
      <c r="K81" s="93"/>
      <c r="L81" s="94"/>
    </row>
    <row r="82" spans="1:12" ht="15.75" customHeight="1" thickBot="1">
      <c r="A82" s="32">
        <v>55</v>
      </c>
      <c r="B82" s="3" t="s">
        <v>17</v>
      </c>
      <c r="C82" s="15">
        <f>SUM(D82+E82+F82+G82+H82+I82+J82)</f>
        <v>2327.4549999999999</v>
      </c>
      <c r="D82" s="15">
        <v>440</v>
      </c>
      <c r="E82" s="15">
        <v>550</v>
      </c>
      <c r="F82" s="15">
        <v>500</v>
      </c>
      <c r="G82" s="25">
        <v>382.45499999999998</v>
      </c>
      <c r="H82" s="12">
        <v>455</v>
      </c>
      <c r="I82" s="15">
        <v>0</v>
      </c>
      <c r="J82" s="15">
        <v>0</v>
      </c>
      <c r="K82" s="93"/>
      <c r="L82" s="94"/>
    </row>
    <row r="83" spans="1:12" ht="15" customHeight="1" thickBot="1">
      <c r="A83" s="32">
        <v>56</v>
      </c>
      <c r="B83" s="3" t="s">
        <v>18</v>
      </c>
      <c r="C83" s="15">
        <v>0</v>
      </c>
      <c r="D83" s="15">
        <v>0</v>
      </c>
      <c r="E83" s="15">
        <v>0</v>
      </c>
      <c r="F83" s="15">
        <v>0</v>
      </c>
      <c r="G83" s="25">
        <v>0</v>
      </c>
      <c r="H83" s="12">
        <v>0</v>
      </c>
      <c r="I83" s="15">
        <v>0</v>
      </c>
      <c r="J83" s="15">
        <v>0</v>
      </c>
      <c r="K83" s="93"/>
      <c r="L83" s="94"/>
    </row>
    <row r="84" spans="1:12" ht="83.25" customHeight="1">
      <c r="A84" s="74">
        <v>57</v>
      </c>
      <c r="B84" s="2" t="s">
        <v>49</v>
      </c>
      <c r="C84" s="71">
        <f>SUM(D84:J85)</f>
        <v>160</v>
      </c>
      <c r="D84" s="71">
        <v>0</v>
      </c>
      <c r="E84" s="71">
        <v>40</v>
      </c>
      <c r="F84" s="71">
        <v>60</v>
      </c>
      <c r="G84" s="53">
        <v>0</v>
      </c>
      <c r="H84" s="53">
        <v>60</v>
      </c>
      <c r="I84" s="71">
        <v>0</v>
      </c>
      <c r="J84" s="71">
        <v>0</v>
      </c>
      <c r="K84" s="88" t="s">
        <v>86</v>
      </c>
      <c r="L84" s="89"/>
    </row>
    <row r="85" spans="1:12" ht="15.75" customHeight="1" thickBot="1">
      <c r="A85" s="92"/>
      <c r="B85" s="2" t="s">
        <v>24</v>
      </c>
      <c r="C85" s="72"/>
      <c r="D85" s="72"/>
      <c r="E85" s="72"/>
      <c r="F85" s="72"/>
      <c r="G85" s="54"/>
      <c r="H85" s="54"/>
      <c r="I85" s="72"/>
      <c r="J85" s="72"/>
      <c r="K85" s="90"/>
      <c r="L85" s="91"/>
    </row>
    <row r="86" spans="1:12" ht="16.5" thickBot="1">
      <c r="A86" s="32">
        <v>58</v>
      </c>
      <c r="B86" s="3" t="s">
        <v>16</v>
      </c>
      <c r="C86" s="15">
        <v>0</v>
      </c>
      <c r="D86" s="15">
        <v>0</v>
      </c>
      <c r="E86" s="15">
        <v>0</v>
      </c>
      <c r="F86" s="15">
        <v>0</v>
      </c>
      <c r="G86" s="25">
        <v>0</v>
      </c>
      <c r="H86" s="12">
        <v>0</v>
      </c>
      <c r="I86" s="15">
        <v>0</v>
      </c>
      <c r="J86" s="15">
        <v>0</v>
      </c>
      <c r="K86" s="69"/>
      <c r="L86" s="70"/>
    </row>
    <row r="87" spans="1:12" ht="16.5" customHeight="1" thickBot="1">
      <c r="A87" s="32">
        <v>59</v>
      </c>
      <c r="B87" s="3" t="s">
        <v>17</v>
      </c>
      <c r="C87" s="15">
        <f>SUM(D87:J87)</f>
        <v>160</v>
      </c>
      <c r="D87" s="15">
        <v>0</v>
      </c>
      <c r="E87" s="15">
        <v>40</v>
      </c>
      <c r="F87" s="3">
        <v>60</v>
      </c>
      <c r="G87" s="24">
        <v>0</v>
      </c>
      <c r="H87" s="16">
        <v>60</v>
      </c>
      <c r="I87" s="15">
        <v>0</v>
      </c>
      <c r="J87" s="15">
        <v>0</v>
      </c>
      <c r="K87" s="69"/>
      <c r="L87" s="70"/>
    </row>
    <row r="88" spans="1:12" ht="16.5" customHeight="1" thickBot="1">
      <c r="A88" s="32">
        <v>60</v>
      </c>
      <c r="B88" s="3" t="s">
        <v>18</v>
      </c>
      <c r="C88" s="15">
        <v>0</v>
      </c>
      <c r="D88" s="15">
        <v>0</v>
      </c>
      <c r="E88" s="15">
        <v>0</v>
      </c>
      <c r="F88" s="15">
        <v>0</v>
      </c>
      <c r="G88" s="25">
        <v>0</v>
      </c>
      <c r="H88" s="12">
        <v>0</v>
      </c>
      <c r="I88" s="15">
        <v>0</v>
      </c>
      <c r="J88" s="15">
        <v>0</v>
      </c>
      <c r="K88" s="69"/>
      <c r="L88" s="70"/>
    </row>
    <row r="89" spans="1:12" ht="78" customHeight="1">
      <c r="A89" s="74">
        <v>61</v>
      </c>
      <c r="B89" s="2" t="s">
        <v>50</v>
      </c>
      <c r="C89" s="71">
        <f>SUM(D89:J91)</f>
        <v>154</v>
      </c>
      <c r="D89" s="71">
        <v>0</v>
      </c>
      <c r="E89" s="71">
        <v>64</v>
      </c>
      <c r="F89" s="71">
        <v>45</v>
      </c>
      <c r="G89" s="53">
        <v>0</v>
      </c>
      <c r="H89" s="53">
        <v>45</v>
      </c>
      <c r="I89" s="71">
        <v>0</v>
      </c>
      <c r="J89" s="71">
        <v>0</v>
      </c>
      <c r="K89" s="88" t="s">
        <v>77</v>
      </c>
      <c r="L89" s="89"/>
    </row>
    <row r="90" spans="1:12" ht="15.75" customHeight="1">
      <c r="A90" s="92"/>
      <c r="B90" s="2" t="s">
        <v>24</v>
      </c>
      <c r="C90" s="72"/>
      <c r="D90" s="72"/>
      <c r="E90" s="72"/>
      <c r="F90" s="72"/>
      <c r="G90" s="54"/>
      <c r="H90" s="54"/>
      <c r="I90" s="72"/>
      <c r="J90" s="72"/>
      <c r="K90" s="90" t="s">
        <v>52</v>
      </c>
      <c r="L90" s="91"/>
    </row>
    <row r="91" spans="1:12" ht="16.5" thickBot="1">
      <c r="A91" s="75"/>
      <c r="B91" s="18"/>
      <c r="C91" s="73"/>
      <c r="D91" s="73"/>
      <c r="E91" s="73"/>
      <c r="F91" s="73"/>
      <c r="G91" s="85"/>
      <c r="H91" s="85"/>
      <c r="I91" s="73"/>
      <c r="J91" s="73"/>
      <c r="K91" s="86" t="s">
        <v>37</v>
      </c>
      <c r="L91" s="87"/>
    </row>
    <row r="92" spans="1:12" ht="16.5" customHeight="1" thickBot="1">
      <c r="A92" s="32">
        <v>62</v>
      </c>
      <c r="B92" s="3" t="s">
        <v>16</v>
      </c>
      <c r="C92" s="15">
        <v>0</v>
      </c>
      <c r="D92" s="15">
        <v>0</v>
      </c>
      <c r="E92" s="15">
        <v>0</v>
      </c>
      <c r="F92" s="15">
        <v>0</v>
      </c>
      <c r="G92" s="25">
        <v>0</v>
      </c>
      <c r="H92" s="12">
        <v>0</v>
      </c>
      <c r="I92" s="15">
        <v>0</v>
      </c>
      <c r="J92" s="15">
        <v>0</v>
      </c>
      <c r="K92" s="69"/>
      <c r="L92" s="70"/>
    </row>
    <row r="93" spans="1:12" ht="15.75" customHeight="1" thickBot="1">
      <c r="A93" s="32">
        <v>63</v>
      </c>
      <c r="B93" s="3" t="s">
        <v>17</v>
      </c>
      <c r="C93" s="15">
        <f>SUM(D93:J93)</f>
        <v>154</v>
      </c>
      <c r="D93" s="15">
        <v>0</v>
      </c>
      <c r="E93" s="15">
        <v>64</v>
      </c>
      <c r="F93" s="3">
        <v>45</v>
      </c>
      <c r="G93" s="24">
        <v>0</v>
      </c>
      <c r="H93" s="16">
        <v>45</v>
      </c>
      <c r="I93" s="15">
        <v>0</v>
      </c>
      <c r="J93" s="15">
        <v>0</v>
      </c>
      <c r="K93" s="69"/>
      <c r="L93" s="70"/>
    </row>
    <row r="94" spans="1:12" ht="17.25" customHeight="1" thickBot="1">
      <c r="A94" s="32">
        <v>64</v>
      </c>
      <c r="B94" s="3" t="s">
        <v>18</v>
      </c>
      <c r="C94" s="15">
        <v>0</v>
      </c>
      <c r="D94" s="15">
        <v>0</v>
      </c>
      <c r="E94" s="15">
        <v>0</v>
      </c>
      <c r="F94" s="15">
        <v>0</v>
      </c>
      <c r="G94" s="25">
        <v>0</v>
      </c>
      <c r="H94" s="12">
        <v>0</v>
      </c>
      <c r="I94" s="15">
        <v>0</v>
      </c>
      <c r="J94" s="15">
        <v>0</v>
      </c>
      <c r="K94" s="69"/>
      <c r="L94" s="70"/>
    </row>
    <row r="95" spans="1:12" ht="63.75" customHeight="1">
      <c r="A95" s="74">
        <v>65</v>
      </c>
      <c r="B95" s="2" t="s">
        <v>53</v>
      </c>
      <c r="C95" s="71">
        <v>0</v>
      </c>
      <c r="D95" s="71">
        <v>0</v>
      </c>
      <c r="E95" s="71">
        <v>0</v>
      </c>
      <c r="F95" s="71">
        <v>0</v>
      </c>
      <c r="G95" s="49">
        <v>0</v>
      </c>
      <c r="H95" s="49">
        <v>0</v>
      </c>
      <c r="I95" s="71">
        <v>0</v>
      </c>
      <c r="J95" s="71">
        <v>0</v>
      </c>
      <c r="K95" s="88" t="s">
        <v>78</v>
      </c>
      <c r="L95" s="89"/>
    </row>
    <row r="96" spans="1:12" ht="15.75" customHeight="1" thickBot="1">
      <c r="A96" s="92"/>
      <c r="B96" s="2" t="s">
        <v>24</v>
      </c>
      <c r="C96" s="72"/>
      <c r="D96" s="72"/>
      <c r="E96" s="72"/>
      <c r="F96" s="72"/>
      <c r="G96" s="51"/>
      <c r="H96" s="51"/>
      <c r="I96" s="72"/>
      <c r="J96" s="72"/>
      <c r="K96" s="90"/>
      <c r="L96" s="91"/>
    </row>
    <row r="97" spans="1:12" ht="18" customHeight="1" thickBot="1">
      <c r="A97" s="41">
        <v>66</v>
      </c>
      <c r="B97" s="39" t="s">
        <v>16</v>
      </c>
      <c r="C97" s="40">
        <v>0</v>
      </c>
      <c r="D97" s="40">
        <v>0</v>
      </c>
      <c r="E97" s="40">
        <v>0</v>
      </c>
      <c r="F97" s="40">
        <v>0</v>
      </c>
      <c r="G97" s="34">
        <v>0</v>
      </c>
      <c r="H97" s="34">
        <v>0</v>
      </c>
      <c r="I97" s="40">
        <v>0</v>
      </c>
      <c r="J97" s="40">
        <v>0</v>
      </c>
      <c r="K97" s="69"/>
      <c r="L97" s="70"/>
    </row>
    <row r="98" spans="1:12" ht="17.25" customHeight="1" thickBot="1">
      <c r="A98" s="32">
        <v>67</v>
      </c>
      <c r="B98" s="3" t="s">
        <v>17</v>
      </c>
      <c r="C98" s="15">
        <v>0</v>
      </c>
      <c r="D98" s="15">
        <v>0</v>
      </c>
      <c r="E98" s="15">
        <v>0</v>
      </c>
      <c r="F98" s="15">
        <v>0</v>
      </c>
      <c r="G98" s="25">
        <v>0</v>
      </c>
      <c r="H98" s="12">
        <v>0</v>
      </c>
      <c r="I98" s="15">
        <v>0</v>
      </c>
      <c r="J98" s="15">
        <v>0</v>
      </c>
      <c r="K98" s="69"/>
      <c r="L98" s="70"/>
    </row>
    <row r="99" spans="1:12" ht="17.25" customHeight="1" thickBot="1">
      <c r="A99" s="32">
        <v>68</v>
      </c>
      <c r="B99" s="3" t="s">
        <v>18</v>
      </c>
      <c r="C99" s="15">
        <v>0</v>
      </c>
      <c r="D99" s="15">
        <v>0</v>
      </c>
      <c r="E99" s="15">
        <v>0</v>
      </c>
      <c r="F99" s="15">
        <v>0</v>
      </c>
      <c r="G99" s="25">
        <v>0</v>
      </c>
      <c r="H99" s="12">
        <v>0</v>
      </c>
      <c r="I99" s="15">
        <v>0</v>
      </c>
      <c r="J99" s="15">
        <v>0</v>
      </c>
      <c r="K99" s="69"/>
      <c r="L99" s="70"/>
    </row>
    <row r="100" spans="1:12" ht="111.75" customHeight="1">
      <c r="A100" s="74">
        <v>69</v>
      </c>
      <c r="B100" s="2" t="s">
        <v>54</v>
      </c>
      <c r="C100" s="71">
        <f>SUM(D100:J101)</f>
        <v>40</v>
      </c>
      <c r="D100" s="71">
        <v>0</v>
      </c>
      <c r="E100" s="71">
        <v>20</v>
      </c>
      <c r="F100" s="71">
        <v>10</v>
      </c>
      <c r="G100" s="49">
        <v>0</v>
      </c>
      <c r="H100" s="49">
        <v>10</v>
      </c>
      <c r="I100" s="71">
        <v>0</v>
      </c>
      <c r="J100" s="71">
        <v>0</v>
      </c>
      <c r="K100" s="88" t="s">
        <v>87</v>
      </c>
      <c r="L100" s="89"/>
    </row>
    <row r="101" spans="1:12" ht="15.75" customHeight="1" thickBot="1">
      <c r="A101" s="92"/>
      <c r="B101" s="2" t="s">
        <v>24</v>
      </c>
      <c r="C101" s="72"/>
      <c r="D101" s="72"/>
      <c r="E101" s="72"/>
      <c r="F101" s="72"/>
      <c r="G101" s="51"/>
      <c r="H101" s="51"/>
      <c r="I101" s="72"/>
      <c r="J101" s="72"/>
      <c r="K101" s="90"/>
      <c r="L101" s="91"/>
    </row>
    <row r="102" spans="1:12" ht="20.25" customHeight="1" thickBot="1">
      <c r="A102" s="41">
        <v>70</v>
      </c>
      <c r="B102" s="39" t="s">
        <v>16</v>
      </c>
      <c r="C102" s="40">
        <v>0</v>
      </c>
      <c r="D102" s="40">
        <v>0</v>
      </c>
      <c r="E102" s="40">
        <v>0</v>
      </c>
      <c r="F102" s="40">
        <v>0</v>
      </c>
      <c r="G102" s="34">
        <v>0</v>
      </c>
      <c r="H102" s="34">
        <v>0</v>
      </c>
      <c r="I102" s="40">
        <v>0</v>
      </c>
      <c r="J102" s="40">
        <v>0</v>
      </c>
      <c r="K102" s="69"/>
      <c r="L102" s="70"/>
    </row>
    <row r="103" spans="1:12" ht="21.75" customHeight="1" thickBot="1">
      <c r="A103" s="32">
        <v>71</v>
      </c>
      <c r="B103" s="3" t="s">
        <v>17</v>
      </c>
      <c r="C103" s="15">
        <f>SUM(D103+E103+F103+G103+H103+I103+J103)</f>
        <v>40</v>
      </c>
      <c r="D103" s="15">
        <v>0</v>
      </c>
      <c r="E103" s="15">
        <v>20</v>
      </c>
      <c r="F103" s="15">
        <v>10</v>
      </c>
      <c r="G103" s="25">
        <v>0</v>
      </c>
      <c r="H103" s="12">
        <v>10</v>
      </c>
      <c r="I103" s="15">
        <v>0</v>
      </c>
      <c r="J103" s="15">
        <v>0</v>
      </c>
      <c r="K103" s="69"/>
      <c r="L103" s="70"/>
    </row>
    <row r="104" spans="1:12" ht="18" customHeight="1" thickBot="1">
      <c r="A104" s="32">
        <v>72</v>
      </c>
      <c r="B104" s="3" t="s">
        <v>18</v>
      </c>
      <c r="C104" s="15">
        <v>0</v>
      </c>
      <c r="D104" s="15">
        <v>0</v>
      </c>
      <c r="E104" s="15">
        <v>0</v>
      </c>
      <c r="F104" s="15">
        <v>0</v>
      </c>
      <c r="G104" s="25">
        <v>0</v>
      </c>
      <c r="H104" s="12">
        <v>0</v>
      </c>
      <c r="I104" s="15">
        <v>0</v>
      </c>
      <c r="J104" s="15">
        <v>0</v>
      </c>
      <c r="K104" s="69"/>
      <c r="L104" s="70"/>
    </row>
    <row r="105" spans="1:12" ht="84.75" customHeight="1">
      <c r="A105" s="74">
        <v>73</v>
      </c>
      <c r="B105" s="2" t="s">
        <v>55</v>
      </c>
      <c r="C105" s="71">
        <f>SUM(D105:J109)</f>
        <v>75</v>
      </c>
      <c r="D105" s="71">
        <v>0</v>
      </c>
      <c r="E105" s="71">
        <v>0</v>
      </c>
      <c r="F105" s="71">
        <v>30</v>
      </c>
      <c r="G105" s="53">
        <v>15</v>
      </c>
      <c r="H105" s="53">
        <v>30</v>
      </c>
      <c r="I105" s="71">
        <v>0</v>
      </c>
      <c r="J105" s="71">
        <v>0</v>
      </c>
      <c r="K105" s="88" t="s">
        <v>79</v>
      </c>
      <c r="L105" s="89"/>
    </row>
    <row r="106" spans="1:12" ht="15.75" customHeight="1">
      <c r="A106" s="92"/>
      <c r="B106" s="2" t="s">
        <v>24</v>
      </c>
      <c r="C106" s="72"/>
      <c r="D106" s="72"/>
      <c r="E106" s="72"/>
      <c r="F106" s="72"/>
      <c r="G106" s="54"/>
      <c r="H106" s="54"/>
      <c r="I106" s="72"/>
      <c r="J106" s="72"/>
      <c r="K106" s="90" t="s">
        <v>25</v>
      </c>
      <c r="L106" s="91"/>
    </row>
    <row r="107" spans="1:12" ht="15.75" customHeight="1">
      <c r="A107" s="92"/>
      <c r="B107" s="17"/>
      <c r="C107" s="72"/>
      <c r="D107" s="72"/>
      <c r="E107" s="72"/>
      <c r="F107" s="72"/>
      <c r="G107" s="54"/>
      <c r="H107" s="54"/>
      <c r="I107" s="72"/>
      <c r="J107" s="72"/>
      <c r="K107" s="90" t="s">
        <v>26</v>
      </c>
      <c r="L107" s="91"/>
    </row>
    <row r="108" spans="1:12" ht="15.75" customHeight="1">
      <c r="A108" s="92"/>
      <c r="B108" s="17"/>
      <c r="C108" s="72"/>
      <c r="D108" s="72"/>
      <c r="E108" s="72"/>
      <c r="F108" s="72"/>
      <c r="G108" s="54"/>
      <c r="H108" s="54"/>
      <c r="I108" s="72"/>
      <c r="J108" s="72"/>
      <c r="K108" s="90" t="s">
        <v>65</v>
      </c>
      <c r="L108" s="91"/>
    </row>
    <row r="109" spans="1:12" ht="15.75" customHeight="1" thickBot="1">
      <c r="A109" s="92"/>
      <c r="B109" s="17"/>
      <c r="C109" s="72"/>
      <c r="D109" s="72"/>
      <c r="E109" s="72"/>
      <c r="F109" s="72"/>
      <c r="G109" s="54"/>
      <c r="H109" s="54"/>
      <c r="I109" s="72"/>
      <c r="J109" s="72"/>
      <c r="K109" s="90" t="s">
        <v>58</v>
      </c>
      <c r="L109" s="91"/>
    </row>
    <row r="110" spans="1:12" ht="16.5" customHeight="1" thickBot="1">
      <c r="A110" s="41">
        <v>74</v>
      </c>
      <c r="B110" s="39" t="s">
        <v>16</v>
      </c>
      <c r="C110" s="40">
        <v>0</v>
      </c>
      <c r="D110" s="40">
        <v>0</v>
      </c>
      <c r="E110" s="40">
        <v>0</v>
      </c>
      <c r="F110" s="40">
        <v>0</v>
      </c>
      <c r="G110" s="34">
        <v>0</v>
      </c>
      <c r="H110" s="34">
        <v>0</v>
      </c>
      <c r="I110" s="40">
        <v>0</v>
      </c>
      <c r="J110" s="40">
        <v>0</v>
      </c>
      <c r="K110" s="69"/>
      <c r="L110" s="70"/>
    </row>
    <row r="111" spans="1:12" ht="17.25" customHeight="1" thickBot="1">
      <c r="A111" s="32">
        <v>75</v>
      </c>
      <c r="B111" s="3" t="s">
        <v>17</v>
      </c>
      <c r="C111" s="15">
        <f>SUM(D111+E111+F111+G111+H111+I111+J111)</f>
        <v>75</v>
      </c>
      <c r="D111" s="15">
        <v>0</v>
      </c>
      <c r="E111" s="15">
        <v>0</v>
      </c>
      <c r="F111" s="3">
        <v>30</v>
      </c>
      <c r="G111" s="24">
        <v>15</v>
      </c>
      <c r="H111" s="16">
        <v>30</v>
      </c>
      <c r="I111" s="15">
        <v>0</v>
      </c>
      <c r="J111" s="15">
        <v>0</v>
      </c>
      <c r="K111" s="69"/>
      <c r="L111" s="70"/>
    </row>
    <row r="112" spans="1:12" ht="18" customHeight="1" thickBot="1">
      <c r="A112" s="32">
        <v>76</v>
      </c>
      <c r="B112" s="3" t="s">
        <v>18</v>
      </c>
      <c r="C112" s="15">
        <v>0</v>
      </c>
      <c r="D112" s="15">
        <v>0</v>
      </c>
      <c r="E112" s="15">
        <v>0</v>
      </c>
      <c r="F112" s="15">
        <v>0</v>
      </c>
      <c r="G112" s="25">
        <v>0</v>
      </c>
      <c r="H112" s="12">
        <v>0</v>
      </c>
      <c r="I112" s="15">
        <v>0</v>
      </c>
      <c r="J112" s="15">
        <v>0</v>
      </c>
      <c r="K112" s="69"/>
      <c r="L112" s="70"/>
    </row>
    <row r="113" spans="1:12" ht="258.75" customHeight="1">
      <c r="A113" s="74">
        <v>77</v>
      </c>
      <c r="B113" s="2" t="s">
        <v>59</v>
      </c>
      <c r="C113" s="71">
        <f>SUM(D113:J114)</f>
        <v>7788.6489999999994</v>
      </c>
      <c r="D113" s="71">
        <v>3371.1680000000001</v>
      </c>
      <c r="E113" s="71">
        <v>4417.4809999999998</v>
      </c>
      <c r="F113" s="71">
        <v>0</v>
      </c>
      <c r="G113" s="53">
        <v>0</v>
      </c>
      <c r="H113" s="53">
        <v>0</v>
      </c>
      <c r="I113" s="71">
        <v>0</v>
      </c>
      <c r="J113" s="71">
        <v>0</v>
      </c>
      <c r="K113" s="88" t="s">
        <v>92</v>
      </c>
      <c r="L113" s="89"/>
    </row>
    <row r="114" spans="1:12" ht="15.75" customHeight="1" thickBot="1">
      <c r="A114" s="92"/>
      <c r="B114" s="2" t="s">
        <v>24</v>
      </c>
      <c r="C114" s="72"/>
      <c r="D114" s="72"/>
      <c r="E114" s="72"/>
      <c r="F114" s="72"/>
      <c r="G114" s="54"/>
      <c r="H114" s="54"/>
      <c r="I114" s="72"/>
      <c r="J114" s="72"/>
      <c r="K114" s="90"/>
      <c r="L114" s="91"/>
    </row>
    <row r="115" spans="1:12" ht="18" customHeight="1" thickBot="1">
      <c r="A115" s="41">
        <v>78</v>
      </c>
      <c r="B115" s="39" t="s">
        <v>16</v>
      </c>
      <c r="C115" s="40">
        <v>0</v>
      </c>
      <c r="D115" s="40">
        <v>0</v>
      </c>
      <c r="E115" s="40">
        <v>0</v>
      </c>
      <c r="F115" s="40">
        <v>0</v>
      </c>
      <c r="G115" s="34">
        <v>0</v>
      </c>
      <c r="H115" s="34">
        <v>0</v>
      </c>
      <c r="I115" s="40">
        <v>0</v>
      </c>
      <c r="J115" s="40">
        <v>0</v>
      </c>
      <c r="K115" s="69"/>
      <c r="L115" s="70"/>
    </row>
    <row r="116" spans="1:12" ht="19.5" customHeight="1" thickBot="1">
      <c r="A116" s="32">
        <v>79</v>
      </c>
      <c r="B116" s="3" t="s">
        <v>17</v>
      </c>
      <c r="C116" s="15">
        <f>SUM(D116+E116+F116+G116+H116+I116+J116)</f>
        <v>7788.6489999999994</v>
      </c>
      <c r="D116" s="15">
        <v>3371.1680000000001</v>
      </c>
      <c r="E116" s="15">
        <v>4417.4809999999998</v>
      </c>
      <c r="F116" s="3">
        <v>0</v>
      </c>
      <c r="G116" s="24">
        <v>0</v>
      </c>
      <c r="H116" s="16">
        <v>0</v>
      </c>
      <c r="I116" s="15">
        <v>0</v>
      </c>
      <c r="J116" s="15">
        <v>0</v>
      </c>
      <c r="K116" s="69"/>
      <c r="L116" s="70"/>
    </row>
    <row r="117" spans="1:12" ht="16.5" customHeight="1" thickBot="1">
      <c r="A117" s="32">
        <v>80</v>
      </c>
      <c r="B117" s="3" t="s">
        <v>18</v>
      </c>
      <c r="C117" s="15">
        <v>0</v>
      </c>
      <c r="D117" s="15">
        <v>0</v>
      </c>
      <c r="E117" s="15">
        <v>0</v>
      </c>
      <c r="F117" s="15">
        <v>0</v>
      </c>
      <c r="G117" s="25">
        <v>0</v>
      </c>
      <c r="H117" s="12">
        <v>0</v>
      </c>
      <c r="I117" s="15">
        <v>0</v>
      </c>
      <c r="J117" s="15">
        <v>0</v>
      </c>
      <c r="K117" s="69"/>
      <c r="L117" s="70"/>
    </row>
    <row r="118" spans="1:12" ht="114" customHeight="1">
      <c r="A118" s="74">
        <v>81</v>
      </c>
      <c r="B118" s="2" t="s">
        <v>60</v>
      </c>
      <c r="C118" s="71">
        <v>30</v>
      </c>
      <c r="D118" s="71">
        <v>0</v>
      </c>
      <c r="E118" s="71">
        <v>30</v>
      </c>
      <c r="F118" s="71">
        <v>0</v>
      </c>
      <c r="G118" s="49">
        <v>0</v>
      </c>
      <c r="H118" s="49">
        <v>0</v>
      </c>
      <c r="I118" s="71">
        <v>0</v>
      </c>
      <c r="J118" s="71">
        <v>0</v>
      </c>
      <c r="K118" s="88" t="s">
        <v>80</v>
      </c>
      <c r="L118" s="89"/>
    </row>
    <row r="119" spans="1:12" ht="16.5" thickBot="1">
      <c r="A119" s="75"/>
      <c r="B119" s="3" t="s">
        <v>24</v>
      </c>
      <c r="C119" s="73"/>
      <c r="D119" s="73"/>
      <c r="E119" s="73"/>
      <c r="F119" s="73"/>
      <c r="G119" s="50"/>
      <c r="H119" s="50"/>
      <c r="I119" s="73"/>
      <c r="J119" s="73"/>
      <c r="K119" s="86"/>
      <c r="L119" s="87"/>
    </row>
    <row r="120" spans="1:12" ht="21.75" customHeight="1" thickBot="1">
      <c r="A120" s="32">
        <v>82</v>
      </c>
      <c r="B120" s="3" t="s">
        <v>16</v>
      </c>
      <c r="C120" s="15">
        <v>0</v>
      </c>
      <c r="D120" s="15">
        <v>0</v>
      </c>
      <c r="E120" s="15">
        <v>0</v>
      </c>
      <c r="F120" s="15">
        <v>0</v>
      </c>
      <c r="G120" s="25">
        <v>0</v>
      </c>
      <c r="H120" s="12">
        <v>0</v>
      </c>
      <c r="I120" s="15">
        <v>0</v>
      </c>
      <c r="J120" s="15">
        <v>0</v>
      </c>
      <c r="K120" s="69"/>
      <c r="L120" s="70"/>
    </row>
    <row r="121" spans="1:12" ht="23.25" customHeight="1" thickBot="1">
      <c r="A121" s="32">
        <v>83</v>
      </c>
      <c r="B121" s="3" t="s">
        <v>17</v>
      </c>
      <c r="C121" s="15">
        <v>30</v>
      </c>
      <c r="D121" s="15">
        <v>0</v>
      </c>
      <c r="E121" s="15">
        <v>30</v>
      </c>
      <c r="F121" s="15">
        <v>0</v>
      </c>
      <c r="G121" s="25">
        <v>0</v>
      </c>
      <c r="H121" s="12">
        <v>0</v>
      </c>
      <c r="I121" s="15">
        <v>0</v>
      </c>
      <c r="J121" s="15">
        <v>0</v>
      </c>
      <c r="K121" s="69"/>
      <c r="L121" s="70"/>
    </row>
    <row r="122" spans="1:12" ht="26.25" customHeight="1" thickBot="1">
      <c r="A122" s="32">
        <v>84</v>
      </c>
      <c r="B122" s="3" t="s">
        <v>18</v>
      </c>
      <c r="C122" s="15">
        <v>0</v>
      </c>
      <c r="D122" s="15">
        <v>0</v>
      </c>
      <c r="E122" s="15">
        <v>0</v>
      </c>
      <c r="F122" s="15">
        <v>0</v>
      </c>
      <c r="G122" s="25">
        <v>0</v>
      </c>
      <c r="H122" s="12">
        <v>0</v>
      </c>
      <c r="I122" s="15">
        <v>0</v>
      </c>
      <c r="J122" s="15">
        <v>0</v>
      </c>
      <c r="K122" s="69"/>
      <c r="L122" s="70"/>
    </row>
    <row r="123" spans="1:12" ht="178.5" customHeight="1">
      <c r="A123" s="74">
        <v>85</v>
      </c>
      <c r="B123" s="2" t="s">
        <v>61</v>
      </c>
      <c r="C123" s="71">
        <f>SUM(D123:J125)</f>
        <v>437</v>
      </c>
      <c r="D123" s="71">
        <v>0</v>
      </c>
      <c r="E123" s="71">
        <v>103</v>
      </c>
      <c r="F123" s="71">
        <v>128</v>
      </c>
      <c r="G123" s="53">
        <v>78</v>
      </c>
      <c r="H123" s="53">
        <v>128</v>
      </c>
      <c r="I123" s="71">
        <v>0</v>
      </c>
      <c r="J123" s="71">
        <v>0</v>
      </c>
      <c r="K123" s="88" t="s">
        <v>81</v>
      </c>
      <c r="L123" s="89"/>
    </row>
    <row r="124" spans="1:12" ht="15.75" customHeight="1">
      <c r="A124" s="92"/>
      <c r="B124" s="2" t="s">
        <v>24</v>
      </c>
      <c r="C124" s="72"/>
      <c r="D124" s="72"/>
      <c r="E124" s="72"/>
      <c r="F124" s="72"/>
      <c r="G124" s="54"/>
      <c r="H124" s="54"/>
      <c r="I124" s="72"/>
      <c r="J124" s="72"/>
      <c r="K124" s="90"/>
      <c r="L124" s="91"/>
    </row>
    <row r="125" spans="1:12" ht="16.5" thickBot="1">
      <c r="A125" s="75"/>
      <c r="B125" s="18"/>
      <c r="C125" s="73"/>
      <c r="D125" s="73"/>
      <c r="E125" s="73"/>
      <c r="F125" s="73"/>
      <c r="G125" s="85"/>
      <c r="H125" s="85"/>
      <c r="I125" s="73"/>
      <c r="J125" s="73"/>
      <c r="K125" s="86"/>
      <c r="L125" s="87"/>
    </row>
    <row r="126" spans="1:12" ht="20.25" customHeight="1" thickBot="1">
      <c r="A126" s="32">
        <v>86</v>
      </c>
      <c r="B126" s="3" t="s">
        <v>16</v>
      </c>
      <c r="C126" s="15">
        <v>0</v>
      </c>
      <c r="D126" s="15">
        <v>0</v>
      </c>
      <c r="E126" s="15">
        <v>0</v>
      </c>
      <c r="F126" s="15">
        <v>0</v>
      </c>
      <c r="G126" s="25">
        <v>0</v>
      </c>
      <c r="H126" s="12">
        <v>0</v>
      </c>
      <c r="I126" s="15">
        <v>0</v>
      </c>
      <c r="J126" s="15">
        <v>0</v>
      </c>
      <c r="K126" s="69"/>
      <c r="L126" s="70"/>
    </row>
    <row r="127" spans="1:12" ht="20.25" customHeight="1" thickBot="1">
      <c r="A127" s="32">
        <v>87</v>
      </c>
      <c r="B127" s="3" t="s">
        <v>17</v>
      </c>
      <c r="C127" s="15">
        <f>SUM(D127+E127+F127+G127+H127+I127+J127)</f>
        <v>437</v>
      </c>
      <c r="D127" s="15">
        <v>0</v>
      </c>
      <c r="E127" s="15">
        <v>103</v>
      </c>
      <c r="F127" s="3">
        <v>128</v>
      </c>
      <c r="G127" s="24">
        <v>78</v>
      </c>
      <c r="H127" s="16">
        <v>128</v>
      </c>
      <c r="I127" s="15">
        <v>0</v>
      </c>
      <c r="J127" s="15">
        <v>0</v>
      </c>
      <c r="K127" s="69"/>
      <c r="L127" s="70"/>
    </row>
    <row r="128" spans="1:12" ht="18.75" customHeight="1" thickBot="1">
      <c r="A128" s="32">
        <v>88</v>
      </c>
      <c r="B128" s="3" t="s">
        <v>18</v>
      </c>
      <c r="C128" s="15">
        <v>0</v>
      </c>
      <c r="D128" s="15">
        <v>0</v>
      </c>
      <c r="E128" s="15">
        <v>0</v>
      </c>
      <c r="F128" s="15">
        <v>0</v>
      </c>
      <c r="G128" s="25">
        <v>0</v>
      </c>
      <c r="H128" s="12">
        <v>0</v>
      </c>
      <c r="I128" s="15">
        <v>0</v>
      </c>
      <c r="J128" s="15">
        <v>0</v>
      </c>
      <c r="K128" s="69"/>
      <c r="L128" s="70"/>
    </row>
    <row r="129" spans="1:12" ht="15.75" customHeight="1">
      <c r="A129" s="74">
        <v>89</v>
      </c>
      <c r="B129" s="76" t="s">
        <v>88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8"/>
    </row>
    <row r="130" spans="1:12" ht="16.5" thickBot="1">
      <c r="A130" s="75"/>
      <c r="B130" s="79" t="s">
        <v>69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1"/>
    </row>
    <row r="131" spans="1:12" ht="16.5" thickBot="1">
      <c r="A131" s="32">
        <v>90</v>
      </c>
      <c r="B131" s="82" t="s">
        <v>62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4"/>
    </row>
    <row r="132" spans="1:12" ht="17.25" customHeight="1">
      <c r="A132" s="74">
        <v>100</v>
      </c>
      <c r="B132" s="8" t="s">
        <v>19</v>
      </c>
      <c r="C132" s="60">
        <f>SUM(D132:K133)</f>
        <v>115235.31299999999</v>
      </c>
      <c r="D132" s="60">
        <f>SUM(D134:D135)</f>
        <v>10565.332</v>
      </c>
      <c r="E132" s="60">
        <f>SUM(E135)</f>
        <v>11760.019</v>
      </c>
      <c r="F132" s="60">
        <f>SUM(F134:F135)</f>
        <v>12456.370999999999</v>
      </c>
      <c r="G132" s="58">
        <f>SUM(G134:G135)</f>
        <v>15930.877</v>
      </c>
      <c r="H132" s="58">
        <f>SUM(H134:H136)</f>
        <v>27408.55</v>
      </c>
      <c r="I132" s="60">
        <f>SUM(I137)</f>
        <v>16617.060000000001</v>
      </c>
      <c r="J132" s="62">
        <f>SUM(J137)</f>
        <v>20497.103999999999</v>
      </c>
      <c r="K132" s="63"/>
      <c r="L132" s="66"/>
    </row>
    <row r="133" spans="1:12" ht="21" customHeight="1" thickBot="1">
      <c r="A133" s="75"/>
      <c r="B133" s="9" t="s">
        <v>14</v>
      </c>
      <c r="C133" s="61"/>
      <c r="D133" s="61"/>
      <c r="E133" s="61"/>
      <c r="F133" s="61"/>
      <c r="G133" s="59"/>
      <c r="H133" s="59"/>
      <c r="I133" s="61"/>
      <c r="J133" s="64"/>
      <c r="K133" s="65"/>
      <c r="L133" s="67"/>
    </row>
    <row r="134" spans="1:12" ht="16.5" customHeight="1" thickBot="1">
      <c r="A134" s="32">
        <v>101</v>
      </c>
      <c r="B134" s="9" t="s">
        <v>16</v>
      </c>
      <c r="C134" s="13">
        <f>SUM(D134:K134)</f>
        <v>734.4</v>
      </c>
      <c r="D134" s="13">
        <v>0</v>
      </c>
      <c r="E134" s="13">
        <v>0</v>
      </c>
      <c r="F134" s="13">
        <v>422.7</v>
      </c>
      <c r="G134" s="13">
        <f>SUM(G142)</f>
        <v>311.7</v>
      </c>
      <c r="H134" s="36">
        <v>0</v>
      </c>
      <c r="I134" s="36">
        <v>0</v>
      </c>
      <c r="J134" s="68">
        <v>0</v>
      </c>
      <c r="K134" s="68"/>
      <c r="L134" s="39"/>
    </row>
    <row r="135" spans="1:12" ht="16.5" customHeight="1" thickBot="1">
      <c r="A135" s="32">
        <v>102</v>
      </c>
      <c r="B135" s="9" t="s">
        <v>17</v>
      </c>
      <c r="C135" s="13">
        <f t="shared" ref="C135:H135" si="0">SUM(C143,C149)</f>
        <v>114500.913</v>
      </c>
      <c r="D135" s="13">
        <f t="shared" si="0"/>
        <v>10565.332</v>
      </c>
      <c r="E135" s="13">
        <f t="shared" si="0"/>
        <v>11760.019</v>
      </c>
      <c r="F135" s="9">
        <f t="shared" si="0"/>
        <v>12033.670999999998</v>
      </c>
      <c r="G135" s="9">
        <f t="shared" si="0"/>
        <v>15619.177</v>
      </c>
      <c r="H135" s="23">
        <f t="shared" si="0"/>
        <v>27408.55</v>
      </c>
      <c r="I135" s="36">
        <f>SUM(I143)</f>
        <v>16617.060000000001</v>
      </c>
      <c r="J135" s="68">
        <f>SUM(J143)</f>
        <v>20497.103999999999</v>
      </c>
      <c r="K135" s="68"/>
      <c r="L135" s="39"/>
    </row>
    <row r="136" spans="1:12" ht="18" customHeight="1" thickBot="1">
      <c r="A136" s="32">
        <v>103</v>
      </c>
      <c r="B136" s="9" t="s">
        <v>18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23"/>
      <c r="I136" s="36"/>
      <c r="J136" s="68"/>
      <c r="K136" s="68"/>
      <c r="L136" s="39"/>
    </row>
    <row r="137" spans="1:12" ht="64.5" customHeight="1" thickBot="1">
      <c r="A137" s="74">
        <v>104</v>
      </c>
      <c r="B137" s="10" t="s">
        <v>63</v>
      </c>
      <c r="C137" s="49">
        <f>SUM(D137:K140)</f>
        <v>115140.93299999999</v>
      </c>
      <c r="D137" s="49">
        <v>10547.332</v>
      </c>
      <c r="E137" s="49">
        <v>11742.019</v>
      </c>
      <c r="F137" s="49">
        <f>SUM(F142:F143)</f>
        <v>12438.991</v>
      </c>
      <c r="G137" s="53">
        <f>SUM(G142,G143)</f>
        <v>15912.377</v>
      </c>
      <c r="H137" s="55">
        <v>27386.05</v>
      </c>
      <c r="I137" s="47">
        <v>16617.060000000001</v>
      </c>
      <c r="J137" s="47">
        <v>20497.103999999999</v>
      </c>
      <c r="K137" s="47"/>
      <c r="L137" s="38" t="s">
        <v>82</v>
      </c>
    </row>
    <row r="138" spans="1:12" ht="16.5" thickBot="1">
      <c r="A138" s="92"/>
      <c r="B138" s="10" t="s">
        <v>24</v>
      </c>
      <c r="C138" s="51"/>
      <c r="D138" s="51"/>
      <c r="E138" s="51"/>
      <c r="F138" s="51"/>
      <c r="G138" s="54"/>
      <c r="H138" s="56"/>
      <c r="I138" s="47"/>
      <c r="J138" s="47"/>
      <c r="K138" s="47"/>
      <c r="L138" s="38" t="s">
        <v>83</v>
      </c>
    </row>
    <row r="139" spans="1:12" ht="16.5" thickBot="1">
      <c r="A139" s="92"/>
      <c r="B139" s="19"/>
      <c r="C139" s="51"/>
      <c r="D139" s="51"/>
      <c r="E139" s="51"/>
      <c r="F139" s="51"/>
      <c r="G139" s="54"/>
      <c r="H139" s="56"/>
      <c r="I139" s="47"/>
      <c r="J139" s="47"/>
      <c r="K139" s="47"/>
      <c r="L139" s="38" t="s">
        <v>84</v>
      </c>
    </row>
    <row r="140" spans="1:12" ht="16.5" thickBot="1">
      <c r="A140" s="92"/>
      <c r="B140" s="19"/>
      <c r="C140" s="51"/>
      <c r="D140" s="51"/>
      <c r="E140" s="51"/>
      <c r="F140" s="51"/>
      <c r="G140" s="54"/>
      <c r="H140" s="53"/>
      <c r="I140" s="49"/>
      <c r="J140" s="49"/>
      <c r="K140" s="49"/>
      <c r="L140" s="29" t="s">
        <v>85</v>
      </c>
    </row>
    <row r="141" spans="1:12" ht="16.5" customHeight="1" thickBot="1">
      <c r="A141" s="41">
        <v>105</v>
      </c>
      <c r="B141" s="37" t="s">
        <v>15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47">
        <v>0</v>
      </c>
      <c r="K141" s="47"/>
      <c r="L141" s="39"/>
    </row>
    <row r="142" spans="1:12" ht="17.25" customHeight="1" thickBot="1">
      <c r="A142" s="32">
        <v>106</v>
      </c>
      <c r="B142" s="16" t="s">
        <v>16</v>
      </c>
      <c r="C142" s="12">
        <f>SUM(D142:K142)</f>
        <v>734.4</v>
      </c>
      <c r="D142" s="12">
        <v>0</v>
      </c>
      <c r="E142" s="12">
        <v>0</v>
      </c>
      <c r="F142" s="12">
        <v>422.7</v>
      </c>
      <c r="G142" s="12">
        <v>311.7</v>
      </c>
      <c r="H142" s="20">
        <v>0</v>
      </c>
      <c r="I142" s="26">
        <v>0</v>
      </c>
      <c r="J142" s="47">
        <v>0</v>
      </c>
      <c r="K142" s="47"/>
      <c r="L142" s="39"/>
    </row>
    <row r="143" spans="1:12" ht="15.75" customHeight="1" thickBot="1">
      <c r="A143" s="32">
        <v>107</v>
      </c>
      <c r="B143" s="16" t="s">
        <v>17</v>
      </c>
      <c r="C143" s="12">
        <f>SUM(D143:J143)</f>
        <v>114406.533</v>
      </c>
      <c r="D143" s="12">
        <v>10547.332</v>
      </c>
      <c r="E143" s="12">
        <v>11742.019</v>
      </c>
      <c r="F143" s="16">
        <v>12016.290999999999</v>
      </c>
      <c r="G143" s="16">
        <v>15600.677</v>
      </c>
      <c r="H143" s="46">
        <v>27386.05</v>
      </c>
      <c r="I143" s="26">
        <v>16617.060000000001</v>
      </c>
      <c r="J143" s="26">
        <v>20497.103999999999</v>
      </c>
      <c r="K143" s="26"/>
      <c r="L143" s="39"/>
    </row>
    <row r="144" spans="1:12" ht="15.75" customHeight="1" thickBot="1">
      <c r="A144" s="32">
        <v>108</v>
      </c>
      <c r="B144" s="16" t="s">
        <v>18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21">
        <v>0</v>
      </c>
      <c r="I144" s="26"/>
      <c r="J144" s="26"/>
      <c r="K144" s="26"/>
      <c r="L144" s="39"/>
    </row>
    <row r="145" spans="1:12" ht="54" customHeight="1" thickBot="1">
      <c r="A145" s="74">
        <v>109</v>
      </c>
      <c r="B145" s="10" t="s">
        <v>66</v>
      </c>
      <c r="C145" s="49">
        <f>SUM(D145:H146)</f>
        <v>94.38</v>
      </c>
      <c r="D145" s="49">
        <v>18</v>
      </c>
      <c r="E145" s="49">
        <v>18</v>
      </c>
      <c r="F145" s="49">
        <v>17.38</v>
      </c>
      <c r="G145" s="49">
        <f>SUM(G149)</f>
        <v>18.5</v>
      </c>
      <c r="H145" s="47">
        <v>22.5</v>
      </c>
      <c r="I145" s="49"/>
      <c r="J145" s="49"/>
      <c r="K145" s="26"/>
      <c r="L145" s="48" t="s">
        <v>57</v>
      </c>
    </row>
    <row r="146" spans="1:12" ht="16.5" thickBot="1">
      <c r="A146" s="75"/>
      <c r="B146" s="16" t="s">
        <v>24</v>
      </c>
      <c r="C146" s="50"/>
      <c r="D146" s="50"/>
      <c r="E146" s="50"/>
      <c r="F146" s="50"/>
      <c r="G146" s="50"/>
      <c r="H146" s="47"/>
      <c r="I146" s="50"/>
      <c r="J146" s="50"/>
      <c r="K146" s="26"/>
      <c r="L146" s="48"/>
    </row>
    <row r="147" spans="1:12" ht="18" customHeight="1" thickBot="1">
      <c r="A147" s="32">
        <v>110</v>
      </c>
      <c r="B147" s="16" t="s">
        <v>15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21">
        <v>0</v>
      </c>
      <c r="I147" s="26"/>
      <c r="J147" s="26"/>
      <c r="K147" s="26"/>
      <c r="L147" s="38"/>
    </row>
    <row r="148" spans="1:12" ht="16.5" customHeight="1" thickBot="1">
      <c r="A148" s="32">
        <v>111</v>
      </c>
      <c r="B148" s="16" t="s">
        <v>16</v>
      </c>
      <c r="C148" s="12" t="s">
        <v>51</v>
      </c>
      <c r="D148" s="12" t="s">
        <v>51</v>
      </c>
      <c r="E148" s="12"/>
      <c r="F148" s="12"/>
      <c r="G148" s="12"/>
      <c r="H148" s="21"/>
      <c r="I148" s="26"/>
      <c r="J148" s="26"/>
      <c r="K148" s="26"/>
      <c r="L148" s="39"/>
    </row>
    <row r="149" spans="1:12" ht="15.75" customHeight="1" thickBot="1">
      <c r="A149" s="32">
        <v>112</v>
      </c>
      <c r="B149" s="16" t="s">
        <v>17</v>
      </c>
      <c r="C149" s="12">
        <f>SUM(D149:K149)</f>
        <v>94.38</v>
      </c>
      <c r="D149" s="12">
        <v>18</v>
      </c>
      <c r="E149" s="12">
        <v>18</v>
      </c>
      <c r="F149" s="12">
        <v>17.38</v>
      </c>
      <c r="G149" s="12">
        <v>18.5</v>
      </c>
      <c r="H149" s="20">
        <v>22.5</v>
      </c>
      <c r="I149" s="26">
        <v>0</v>
      </c>
      <c r="J149" s="47">
        <v>0</v>
      </c>
      <c r="K149" s="47"/>
      <c r="L149" s="39"/>
    </row>
    <row r="150" spans="1:12" ht="15.75" customHeight="1" thickBot="1">
      <c r="A150" s="32">
        <v>113</v>
      </c>
      <c r="B150" s="16" t="s">
        <v>18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20">
        <v>0</v>
      </c>
      <c r="I150" s="26">
        <v>0</v>
      </c>
      <c r="J150" s="47">
        <v>0</v>
      </c>
      <c r="K150" s="47"/>
      <c r="L150" s="39"/>
    </row>
    <row r="151" spans="1:12" ht="16.5" thickBot="1">
      <c r="A151" s="74">
        <v>114</v>
      </c>
      <c r="B151" s="10" t="s">
        <v>67</v>
      </c>
      <c r="C151" s="49">
        <f>SUM(D151:I153)</f>
        <v>0</v>
      </c>
      <c r="D151" s="49">
        <v>0</v>
      </c>
      <c r="E151" s="49">
        <v>0</v>
      </c>
      <c r="F151" s="49">
        <v>0</v>
      </c>
      <c r="G151" s="49">
        <v>0</v>
      </c>
      <c r="H151" s="47">
        <v>0</v>
      </c>
      <c r="I151" s="47">
        <v>0</v>
      </c>
      <c r="J151" s="47">
        <v>0</v>
      </c>
      <c r="K151" s="47"/>
      <c r="L151" s="27" t="s">
        <v>64</v>
      </c>
    </row>
    <row r="152" spans="1:12" ht="96" customHeight="1" thickBot="1">
      <c r="A152" s="92"/>
      <c r="B152" s="10" t="s">
        <v>68</v>
      </c>
      <c r="C152" s="51"/>
      <c r="D152" s="51"/>
      <c r="E152" s="51"/>
      <c r="F152" s="51"/>
      <c r="G152" s="51"/>
      <c r="H152" s="47"/>
      <c r="I152" s="47"/>
      <c r="J152" s="47"/>
      <c r="K152" s="47"/>
      <c r="L152" s="45" t="s">
        <v>93</v>
      </c>
    </row>
    <row r="153" spans="1:12" ht="16.5" thickBot="1">
      <c r="A153" s="75"/>
      <c r="B153" s="16" t="s">
        <v>24</v>
      </c>
      <c r="C153" s="50"/>
      <c r="D153" s="50"/>
      <c r="E153" s="50"/>
      <c r="F153" s="50"/>
      <c r="G153" s="52"/>
      <c r="H153" s="47"/>
      <c r="I153" s="47"/>
      <c r="J153" s="47"/>
      <c r="K153" s="47"/>
      <c r="L153" s="28"/>
    </row>
    <row r="154" spans="1:12" ht="16.5" customHeight="1" thickBot="1">
      <c r="A154" s="32">
        <v>115</v>
      </c>
      <c r="B154" s="16" t="s">
        <v>15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20">
        <v>0</v>
      </c>
      <c r="I154" s="20">
        <v>0</v>
      </c>
      <c r="J154" s="47">
        <v>0</v>
      </c>
      <c r="K154" s="47"/>
      <c r="L154" s="15"/>
    </row>
    <row r="155" spans="1:12" ht="16.5" customHeight="1" thickBot="1">
      <c r="A155" s="32">
        <v>116</v>
      </c>
      <c r="B155" s="16" t="s">
        <v>16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20">
        <v>0</v>
      </c>
      <c r="I155" s="20">
        <v>0</v>
      </c>
      <c r="J155" s="47">
        <v>0</v>
      </c>
      <c r="K155" s="47"/>
      <c r="L155" s="15"/>
    </row>
    <row r="156" spans="1:12" ht="16.5" customHeight="1" thickBot="1">
      <c r="A156" s="32">
        <v>117</v>
      </c>
      <c r="B156" s="16" t="s">
        <v>17</v>
      </c>
      <c r="C156" s="12">
        <f>SUM(D156:K156)</f>
        <v>0</v>
      </c>
      <c r="D156" s="12">
        <v>0</v>
      </c>
      <c r="E156" s="12">
        <v>0</v>
      </c>
      <c r="F156" s="12">
        <v>0</v>
      </c>
      <c r="G156" s="12">
        <v>0</v>
      </c>
      <c r="H156" s="20">
        <v>0</v>
      </c>
      <c r="I156" s="20">
        <v>0</v>
      </c>
      <c r="J156" s="47">
        <v>0</v>
      </c>
      <c r="K156" s="47"/>
      <c r="L156" s="15"/>
    </row>
    <row r="157" spans="1:12" ht="15.75" customHeight="1" thickBot="1">
      <c r="A157" s="32">
        <v>118</v>
      </c>
      <c r="B157" s="16" t="s">
        <v>18</v>
      </c>
      <c r="C157" s="12">
        <f>SUM(D157:K157)</f>
        <v>0</v>
      </c>
      <c r="D157" s="12">
        <v>0</v>
      </c>
      <c r="E157" s="12">
        <v>0</v>
      </c>
      <c r="F157" s="12">
        <v>0</v>
      </c>
      <c r="G157" s="12">
        <v>0</v>
      </c>
      <c r="H157" s="20">
        <v>0</v>
      </c>
      <c r="I157" s="20">
        <v>0</v>
      </c>
      <c r="J157" s="47">
        <v>0</v>
      </c>
      <c r="K157" s="47"/>
      <c r="L157" s="15"/>
    </row>
  </sheetData>
  <mergeCells count="321">
    <mergeCell ref="A76:A80"/>
    <mergeCell ref="A69:A72"/>
    <mergeCell ref="A61:A62"/>
    <mergeCell ref="A35:A37"/>
    <mergeCell ref="I145:I146"/>
    <mergeCell ref="J145:J146"/>
    <mergeCell ref="A145:A146"/>
    <mergeCell ref="A151:A153"/>
    <mergeCell ref="A137:A140"/>
    <mergeCell ref="A123:A125"/>
    <mergeCell ref="A105:A109"/>
    <mergeCell ref="A100:A101"/>
    <mergeCell ref="A95:A96"/>
    <mergeCell ref="A89:A91"/>
    <mergeCell ref="A84:A85"/>
    <mergeCell ref="I48:I51"/>
    <mergeCell ref="J48:J51"/>
    <mergeCell ref="B64:L64"/>
    <mergeCell ref="K65:L65"/>
    <mergeCell ref="K66:L66"/>
    <mergeCell ref="B61:B62"/>
    <mergeCell ref="D61:D62"/>
    <mergeCell ref="E61:E62"/>
    <mergeCell ref="F61:F62"/>
    <mergeCell ref="A10:A11"/>
    <mergeCell ref="C10:C11"/>
    <mergeCell ref="D10:D11"/>
    <mergeCell ref="E10:E11"/>
    <mergeCell ref="F10:F11"/>
    <mergeCell ref="G10:G11"/>
    <mergeCell ref="H10:H11"/>
    <mergeCell ref="A6:A8"/>
    <mergeCell ref="B6:B8"/>
    <mergeCell ref="C6:K6"/>
    <mergeCell ref="C7:K7"/>
    <mergeCell ref="I10:I11"/>
    <mergeCell ref="J10:K11"/>
    <mergeCell ref="J12:K12"/>
    <mergeCell ref="J13:K13"/>
    <mergeCell ref="J14:K14"/>
    <mergeCell ref="L6:L8"/>
    <mergeCell ref="J8:K8"/>
    <mergeCell ref="J9:K9"/>
    <mergeCell ref="J15:K15"/>
    <mergeCell ref="B16:L16"/>
    <mergeCell ref="F3:L3"/>
    <mergeCell ref="L10:L11"/>
    <mergeCell ref="B4:J4"/>
    <mergeCell ref="F1:L1"/>
    <mergeCell ref="F2:L2"/>
    <mergeCell ref="A17:A18"/>
    <mergeCell ref="C17:C18"/>
    <mergeCell ref="D17:D18"/>
    <mergeCell ref="E17:E18"/>
    <mergeCell ref="F17:F18"/>
    <mergeCell ref="G17:G18"/>
    <mergeCell ref="H17:H18"/>
    <mergeCell ref="I17:I18"/>
    <mergeCell ref="B29:L29"/>
    <mergeCell ref="B23:L23"/>
    <mergeCell ref="K24:L24"/>
    <mergeCell ref="K25:L25"/>
    <mergeCell ref="K26:L26"/>
    <mergeCell ref="K27:L27"/>
    <mergeCell ref="K28:L28"/>
    <mergeCell ref="J17:K18"/>
    <mergeCell ref="L17:L18"/>
    <mergeCell ref="J19:K19"/>
    <mergeCell ref="J20:K20"/>
    <mergeCell ref="J21:K21"/>
    <mergeCell ref="J22:K22"/>
    <mergeCell ref="K31:L31"/>
    <mergeCell ref="K32:L32"/>
    <mergeCell ref="K33:L33"/>
    <mergeCell ref="K34:L34"/>
    <mergeCell ref="C35:C37"/>
    <mergeCell ref="D35:D37"/>
    <mergeCell ref="E35:E37"/>
    <mergeCell ref="F35:F37"/>
    <mergeCell ref="K38:L38"/>
    <mergeCell ref="K39:L39"/>
    <mergeCell ref="K40:L40"/>
    <mergeCell ref="K41:L41"/>
    <mergeCell ref="B42:L42"/>
    <mergeCell ref="G35:G37"/>
    <mergeCell ref="H35:H37"/>
    <mergeCell ref="I35:I37"/>
    <mergeCell ref="J35:J37"/>
    <mergeCell ref="K35:L35"/>
    <mergeCell ref="K36:L36"/>
    <mergeCell ref="K37:L37"/>
    <mergeCell ref="K48:L51"/>
    <mergeCell ref="K52:L52"/>
    <mergeCell ref="K43:L43"/>
    <mergeCell ref="K44:L44"/>
    <mergeCell ref="K45:L45"/>
    <mergeCell ref="K46:L46"/>
    <mergeCell ref="K47:L47"/>
    <mergeCell ref="A56:A59"/>
    <mergeCell ref="C56:C59"/>
    <mergeCell ref="D56:D59"/>
    <mergeCell ref="E56:E59"/>
    <mergeCell ref="F56:F59"/>
    <mergeCell ref="G56:G59"/>
    <mergeCell ref="H56:H59"/>
    <mergeCell ref="G48:G51"/>
    <mergeCell ref="H48:H51"/>
    <mergeCell ref="A48:A51"/>
    <mergeCell ref="C48:C51"/>
    <mergeCell ref="D48:D51"/>
    <mergeCell ref="E48:E51"/>
    <mergeCell ref="F48:F51"/>
    <mergeCell ref="I56:I59"/>
    <mergeCell ref="J56:J59"/>
    <mergeCell ref="K56:L56"/>
    <mergeCell ref="K57:L57"/>
    <mergeCell ref="K58:L58"/>
    <mergeCell ref="K59:L59"/>
    <mergeCell ref="K53:L53"/>
    <mergeCell ref="K54:L54"/>
    <mergeCell ref="K55:L55"/>
    <mergeCell ref="J61:J62"/>
    <mergeCell ref="K61:L62"/>
    <mergeCell ref="K63:L63"/>
    <mergeCell ref="K60:L60"/>
    <mergeCell ref="G61:G62"/>
    <mergeCell ref="H61:H62"/>
    <mergeCell ref="I61:I62"/>
    <mergeCell ref="J69:J72"/>
    <mergeCell ref="K69:L69"/>
    <mergeCell ref="K70:L70"/>
    <mergeCell ref="K71:L71"/>
    <mergeCell ref="K72:L72"/>
    <mergeCell ref="K73:L73"/>
    <mergeCell ref="K67:L67"/>
    <mergeCell ref="K68:L68"/>
    <mergeCell ref="C69:C72"/>
    <mergeCell ref="D69:D72"/>
    <mergeCell ref="E69:E72"/>
    <mergeCell ref="F69:F72"/>
    <mergeCell ref="G69:G72"/>
    <mergeCell ref="H69:H72"/>
    <mergeCell ref="I69:I72"/>
    <mergeCell ref="J76:J80"/>
    <mergeCell ref="K76:L76"/>
    <mergeCell ref="K77:L77"/>
    <mergeCell ref="K78:L78"/>
    <mergeCell ref="K79:L79"/>
    <mergeCell ref="K80:L80"/>
    <mergeCell ref="K74:L74"/>
    <mergeCell ref="K75:L75"/>
    <mergeCell ref="C76:C80"/>
    <mergeCell ref="D76:D80"/>
    <mergeCell ref="E76:E80"/>
    <mergeCell ref="F76:F80"/>
    <mergeCell ref="G76:G80"/>
    <mergeCell ref="H76:H80"/>
    <mergeCell ref="I76:I80"/>
    <mergeCell ref="I84:I85"/>
    <mergeCell ref="J84:J85"/>
    <mergeCell ref="K84:L84"/>
    <mergeCell ref="K85:L85"/>
    <mergeCell ref="K86:L86"/>
    <mergeCell ref="K81:L81"/>
    <mergeCell ref="K82:L82"/>
    <mergeCell ref="K83:L83"/>
    <mergeCell ref="C84:C85"/>
    <mergeCell ref="D84:D85"/>
    <mergeCell ref="E84:E85"/>
    <mergeCell ref="F84:F85"/>
    <mergeCell ref="G84:G85"/>
    <mergeCell ref="H84:H85"/>
    <mergeCell ref="J89:J91"/>
    <mergeCell ref="K89:L89"/>
    <mergeCell ref="K90:L90"/>
    <mergeCell ref="K91:L91"/>
    <mergeCell ref="K92:L92"/>
    <mergeCell ref="K93:L93"/>
    <mergeCell ref="K87:L87"/>
    <mergeCell ref="K88:L88"/>
    <mergeCell ref="C89:C91"/>
    <mergeCell ref="D89:D91"/>
    <mergeCell ref="E89:E91"/>
    <mergeCell ref="F89:F91"/>
    <mergeCell ref="G89:G91"/>
    <mergeCell ref="H89:H91"/>
    <mergeCell ref="I89:I91"/>
    <mergeCell ref="K95:L95"/>
    <mergeCell ref="K96:L96"/>
    <mergeCell ref="K97:L97"/>
    <mergeCell ref="K98:L98"/>
    <mergeCell ref="K99:L99"/>
    <mergeCell ref="K94:L94"/>
    <mergeCell ref="C95:C96"/>
    <mergeCell ref="D95:D96"/>
    <mergeCell ref="E95:E96"/>
    <mergeCell ref="F95:F96"/>
    <mergeCell ref="G95:G96"/>
    <mergeCell ref="H95:H96"/>
    <mergeCell ref="I95:I96"/>
    <mergeCell ref="J95:J96"/>
    <mergeCell ref="H100:H101"/>
    <mergeCell ref="I100:I101"/>
    <mergeCell ref="J100:J101"/>
    <mergeCell ref="K100:L100"/>
    <mergeCell ref="K101:L101"/>
    <mergeCell ref="C100:C101"/>
    <mergeCell ref="D100:D101"/>
    <mergeCell ref="E100:E101"/>
    <mergeCell ref="F100:F101"/>
    <mergeCell ref="G100:G101"/>
    <mergeCell ref="K102:L102"/>
    <mergeCell ref="K103:L103"/>
    <mergeCell ref="K104:L104"/>
    <mergeCell ref="C105:C109"/>
    <mergeCell ref="D105:D109"/>
    <mergeCell ref="E105:E109"/>
    <mergeCell ref="F105:F109"/>
    <mergeCell ref="G105:G109"/>
    <mergeCell ref="H105:H109"/>
    <mergeCell ref="I105:I109"/>
    <mergeCell ref="J105:J109"/>
    <mergeCell ref="K105:L105"/>
    <mergeCell ref="K106:L106"/>
    <mergeCell ref="K107:L107"/>
    <mergeCell ref="K108:L108"/>
    <mergeCell ref="K109:L109"/>
    <mergeCell ref="J113:J114"/>
    <mergeCell ref="K113:L113"/>
    <mergeCell ref="K114:L114"/>
    <mergeCell ref="K110:L110"/>
    <mergeCell ref="K111:L111"/>
    <mergeCell ref="K112:L112"/>
    <mergeCell ref="A118:A119"/>
    <mergeCell ref="C118:C119"/>
    <mergeCell ref="D118:D119"/>
    <mergeCell ref="E118:E119"/>
    <mergeCell ref="F118:F119"/>
    <mergeCell ref="G118:G119"/>
    <mergeCell ref="H118:H119"/>
    <mergeCell ref="H113:H114"/>
    <mergeCell ref="I113:I114"/>
    <mergeCell ref="A113:A114"/>
    <mergeCell ref="C113:C114"/>
    <mergeCell ref="D113:D114"/>
    <mergeCell ref="E113:E114"/>
    <mergeCell ref="F113:F114"/>
    <mergeCell ref="G113:G114"/>
    <mergeCell ref="I118:I119"/>
    <mergeCell ref="J118:J119"/>
    <mergeCell ref="K118:L118"/>
    <mergeCell ref="G123:G125"/>
    <mergeCell ref="H123:H125"/>
    <mergeCell ref="I123:I125"/>
    <mergeCell ref="J123:J125"/>
    <mergeCell ref="K119:L119"/>
    <mergeCell ref="K120:L120"/>
    <mergeCell ref="K121:L121"/>
    <mergeCell ref="K115:L115"/>
    <mergeCell ref="K116:L116"/>
    <mergeCell ref="K117:L117"/>
    <mergeCell ref="K123:L123"/>
    <mergeCell ref="K124:L124"/>
    <mergeCell ref="K125:L125"/>
    <mergeCell ref="A129:A130"/>
    <mergeCell ref="B129:L129"/>
    <mergeCell ref="B130:L130"/>
    <mergeCell ref="B131:L131"/>
    <mergeCell ref="A132:A133"/>
    <mergeCell ref="C132:C133"/>
    <mergeCell ref="D132:D133"/>
    <mergeCell ref="E132:E133"/>
    <mergeCell ref="F132:F133"/>
    <mergeCell ref="G132:G133"/>
    <mergeCell ref="C137:C140"/>
    <mergeCell ref="D137:D140"/>
    <mergeCell ref="E137:E140"/>
    <mergeCell ref="F137:F140"/>
    <mergeCell ref="G137:G140"/>
    <mergeCell ref="H137:H140"/>
    <mergeCell ref="M11:M12"/>
    <mergeCell ref="I137:I140"/>
    <mergeCell ref="J137:K140"/>
    <mergeCell ref="H132:H133"/>
    <mergeCell ref="I132:I133"/>
    <mergeCell ref="J132:K133"/>
    <mergeCell ref="L132:L133"/>
    <mergeCell ref="J134:K134"/>
    <mergeCell ref="J135:K135"/>
    <mergeCell ref="J136:K136"/>
    <mergeCell ref="K126:L126"/>
    <mergeCell ref="K127:L127"/>
    <mergeCell ref="K128:L128"/>
    <mergeCell ref="K122:L122"/>
    <mergeCell ref="C123:C125"/>
    <mergeCell ref="D123:D125"/>
    <mergeCell ref="E123:E125"/>
    <mergeCell ref="F123:F125"/>
    <mergeCell ref="I151:I153"/>
    <mergeCell ref="J151:K153"/>
    <mergeCell ref="J154:K154"/>
    <mergeCell ref="J155:K155"/>
    <mergeCell ref="J156:K156"/>
    <mergeCell ref="J157:K157"/>
    <mergeCell ref="C151:C153"/>
    <mergeCell ref="D151:D153"/>
    <mergeCell ref="E151:E153"/>
    <mergeCell ref="F151:F153"/>
    <mergeCell ref="G151:G153"/>
    <mergeCell ref="H151:H153"/>
    <mergeCell ref="J149:K149"/>
    <mergeCell ref="J150:K150"/>
    <mergeCell ref="H145:H146"/>
    <mergeCell ref="L145:L146"/>
    <mergeCell ref="J141:K141"/>
    <mergeCell ref="J142:K142"/>
    <mergeCell ref="C145:C146"/>
    <mergeCell ref="D145:D146"/>
    <mergeCell ref="E145:E146"/>
    <mergeCell ref="F145:F146"/>
    <mergeCell ref="G145:G14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2020-10-27T04:01:59Z</dcterms:modified>
</cp:coreProperties>
</file>