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42" i="1"/>
  <c r="G134"/>
  <c r="C21"/>
  <c r="C141"/>
  <c r="C136" s="1"/>
  <c r="I44"/>
  <c r="I12"/>
  <c r="I9"/>
  <c r="I13" s="1"/>
  <c r="G32"/>
  <c r="G29" s="1"/>
  <c r="C32" l="1"/>
  <c r="C55"/>
  <c r="C47"/>
  <c r="C39"/>
  <c r="C38"/>
  <c r="C31"/>
  <c r="E64"/>
  <c r="E66"/>
  <c r="D64"/>
  <c r="D16" s="1"/>
  <c r="C122"/>
  <c r="C112"/>
  <c r="C88"/>
  <c r="C83"/>
  <c r="C75"/>
  <c r="C68"/>
  <c r="G34"/>
  <c r="G66"/>
  <c r="G64" s="1"/>
  <c r="G136"/>
  <c r="H134"/>
  <c r="F134"/>
  <c r="F131" s="1"/>
  <c r="E134"/>
  <c r="E131" s="1"/>
  <c r="D134"/>
  <c r="F136"/>
  <c r="C148"/>
  <c r="G133"/>
  <c r="G131" s="1"/>
  <c r="G144"/>
  <c r="C144" s="1"/>
  <c r="E16"/>
  <c r="D66"/>
  <c r="C53"/>
  <c r="D20"/>
  <c r="C156"/>
  <c r="C155"/>
  <c r="C150"/>
  <c r="C104"/>
  <c r="C92"/>
  <c r="C86"/>
  <c r="C99"/>
  <c r="C60"/>
  <c r="C134" l="1"/>
  <c r="D131"/>
  <c r="H131"/>
  <c r="H9" s="1"/>
  <c r="C29"/>
  <c r="C34"/>
  <c r="C133"/>
  <c r="H64"/>
  <c r="C64" s="1"/>
  <c r="H42"/>
  <c r="H13"/>
  <c r="H12"/>
  <c r="G25"/>
  <c r="K44"/>
  <c r="C44" s="1"/>
  <c r="H45"/>
  <c r="H66"/>
  <c r="C73"/>
  <c r="C81"/>
  <c r="C102"/>
  <c r="C126"/>
  <c r="C110"/>
  <c r="G45"/>
  <c r="F34"/>
  <c r="F66"/>
  <c r="C66" s="1"/>
  <c r="C115"/>
  <c r="C52"/>
  <c r="F45"/>
  <c r="C14"/>
  <c r="C131" l="1"/>
  <c r="C25"/>
  <c r="C19" s="1"/>
  <c r="C12" s="1"/>
  <c r="G19"/>
  <c r="F42"/>
  <c r="C45"/>
  <c r="G26"/>
  <c r="G23" s="1"/>
  <c r="G42"/>
  <c r="H26"/>
  <c r="F26"/>
  <c r="C26" l="1"/>
  <c r="F23"/>
  <c r="C42"/>
  <c r="G12"/>
  <c r="F20"/>
  <c r="F16"/>
  <c r="G20"/>
  <c r="H23"/>
  <c r="C20" l="1"/>
  <c r="C23"/>
  <c r="G13"/>
  <c r="G16"/>
  <c r="C16" s="1"/>
  <c r="G9" l="1"/>
  <c r="C9" s="1"/>
  <c r="C13"/>
</calcChain>
</file>

<file path=xl/sharedStrings.xml><?xml version="1.0" encoding="utf-8"?>
<sst xmlns="http://schemas.openxmlformats.org/spreadsheetml/2006/main" count="189" uniqueCount="95">
  <si>
    <t>N строки</t>
  </si>
  <si>
    <t>Наименование мероприятия /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</si>
  <si>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</t>
  </si>
  <si>
    <t>тыс. рублей</t>
  </si>
  <si>
    <t>Номер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</si>
  <si>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</si>
  <si>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</si>
  <si>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</si>
  <si>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</si>
  <si>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</si>
  <si>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</si>
  <si>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</si>
  <si>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</si>
  <si>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Всего по муниципальной программе,</t>
  </si>
  <si>
    <t>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</si>
  <si>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</si>
  <si>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</si>
  <si>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</si>
  <si>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</si>
  <si>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</t>
  </si>
  <si>
    <t>1. Капитальные вложения</t>
  </si>
  <si>
    <t>Всего по направлению «Капитальные вложения», в том числе:</t>
  </si>
  <si>
    <t>1.1. Бюджетные инвестиции в объекты капитального строительства</t>
  </si>
  <si>
    <t xml:space="preserve">Мероприятие 1. </t>
  </si>
  <si>
    <t>из них:</t>
  </si>
  <si>
    <t>1.1.3.1</t>
  </si>
  <si>
    <t>1.1.3.2</t>
  </si>
  <si>
    <t>2.2.1.2</t>
  </si>
  <si>
    <t>1.2. Иные капитальные вложения</t>
  </si>
  <si>
    <t>Иные капитальные вложения всего, в том числе</t>
  </si>
  <si>
    <t xml:space="preserve">Мероприятие 2. </t>
  </si>
  <si>
    <t xml:space="preserve">мероприятия по укреплению и развитию материально-технической базы муниципальных учреждений культуры,  </t>
  </si>
  <si>
    <t xml:space="preserve">- всего </t>
  </si>
  <si>
    <t>из них</t>
  </si>
  <si>
    <t>Мероприятие 3.</t>
  </si>
  <si>
    <t>Комплектование  книжных фондов библиотек</t>
  </si>
  <si>
    <t xml:space="preserve"> - всего:</t>
  </si>
  <si>
    <t>1.1.2.5</t>
  </si>
  <si>
    <t>2. Прочие нужды</t>
  </si>
  <si>
    <t>Всего по направлению «Прочие нужды», в том числе:</t>
  </si>
  <si>
    <t>Мероприятие 4.</t>
  </si>
  <si>
    <t>Реализация 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</si>
  <si>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- всего</t>
  </si>
  <si>
    <t>1.1.1.5</t>
  </si>
  <si>
    <t>2.2.1.2.</t>
  </si>
  <si>
    <t>Мероприятие 5.</t>
  </si>
  <si>
    <t>Обеспечение выполнения целевых показателей муниципальной программы</t>
  </si>
  <si>
    <t>(мероприятия в сфере культуры и искусства)</t>
  </si>
  <si>
    <t>- всего</t>
  </si>
  <si>
    <r>
      <t>Мероприятие 6</t>
    </r>
    <r>
      <rPr>
        <sz val="12"/>
        <color rgb="FFFF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Организация деятельности историко-краеведческого  музея, приобретение оборудования для хранения музейных предметов и музейных коллекций - всего</t>
    </r>
  </si>
  <si>
    <t>Мероприятие 7. Организация библиотечного обслуживания населения, формирование и хранение библиотечных фондов муниципальных библиотек - всего</t>
  </si>
  <si>
    <t>1.1.2.4</t>
  </si>
  <si>
    <t>Мероприятие 8. Создание музейных интерьеров, интерактивных программ, виртуальных проектов, экспозиций и выставок - всего</t>
  </si>
  <si>
    <t>Мероприятие 9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 - всего</t>
  </si>
  <si>
    <t>Мероприятие 10. Реализация мероприятий в сфере культуры, направленных на патриотическое воспитание граждан городского округа Пелым, - всего</t>
  </si>
  <si>
    <t>1.1.4.1</t>
  </si>
  <si>
    <t>1.1.4.2</t>
  </si>
  <si>
    <t>1.1.6.1</t>
  </si>
  <si>
    <t>Мероприятие 11.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инструментами, проведение работ по формированию и актуализации проектно-сметной документации, проектно-изыскательским работам - всего</t>
  </si>
  <si>
    <t>Мероприятие 12. 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Интернет, - всего</t>
  </si>
  <si>
    <t>Мероприятие 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- всего</t>
  </si>
  <si>
    <t>2.1. Прочие нужды</t>
  </si>
  <si>
    <t>Мероприятие 1 Обеспечение   деятельности учреждений культуры и искусства культурно-досуговой деятельности  - всего</t>
  </si>
  <si>
    <t>1.1.5.1</t>
  </si>
  <si>
    <t>1.1.5.2</t>
  </si>
  <si>
    <t>Мероприятие 2. Мероприятия  подготовки и переподготовки кадров в сфере культуры  - всего</t>
  </si>
  <si>
    <t>Мероприятие 3</t>
  </si>
  <si>
    <t xml:space="preserve">Обеспечение мероприятий по  укреплению и развитию материально-технической базы детской школы искусств, создание условий для обеспечения деятельности ДШИ – всего, </t>
  </si>
  <si>
    <t xml:space="preserve"> </t>
  </si>
  <si>
    <t>Строительство дома культуры в поселке Пелым на 200 мест - всего</t>
  </si>
  <si>
    <t>1.1.1.6</t>
  </si>
  <si>
    <t>1.1.1.8</t>
  </si>
  <si>
    <t>1.1.1.10</t>
  </si>
  <si>
    <t>1.1.2.2</t>
  </si>
  <si>
    <t>1.1.1.5   1.1.1.10  1.1.2.2  1.1.2.3</t>
  </si>
  <si>
    <t>1.1.2.1    1.1.2.6</t>
  </si>
  <si>
    <t>1.1.1.2  1.1.1.3  1.1.1.7  1.1.1.9  1.1.2.7</t>
  </si>
  <si>
    <t>1.1.2.1  1.1.2.6</t>
  </si>
  <si>
    <t>1.1.2.2  1.1.2.3  1.1.2.4</t>
  </si>
  <si>
    <t>1.1.1.1.  1.1.1.2  1.1.1.3  1.1.1.4</t>
  </si>
  <si>
    <t>1.1.1.7</t>
  </si>
  <si>
    <t>1.1.1.9</t>
  </si>
  <si>
    <t>1.1.2.7</t>
  </si>
  <si>
    <t>1.1.1.11  1.1.2.6</t>
  </si>
  <si>
    <t>1.1.1.2  1.1.1.3 1.1.1.9  1.1.5.2</t>
  </si>
  <si>
    <t>Подпрограмма 1 «Развитие культуры и искусства. Развитие  образования в сфере культуры и искусства»</t>
  </si>
  <si>
    <t>Бюджетные инвестиции в объекты капитального строительства всего, в том числе:</t>
  </si>
  <si>
    <r>
      <t xml:space="preserve">2.2.1.1  </t>
    </r>
    <r>
      <rPr>
        <sz val="12"/>
        <color theme="5" tint="-0.499984740745262"/>
        <rFont val="Times New Roman"/>
        <family val="1"/>
        <charset val="204"/>
      </rPr>
      <t/>
    </r>
  </si>
  <si>
    <t xml:space="preserve">1.1.1.6  1.1.1.8 2.2.1.1  2.2.1.2  </t>
  </si>
  <si>
    <t xml:space="preserve">1.1.5.3  1.1.6.1  </t>
  </si>
  <si>
    <t xml:space="preserve">План мероприятий по выполнению муниципальной программы "Развитие культуры в городском округе Пелым до 2024 года"                                                           </t>
  </si>
  <si>
    <t>2023 год</t>
  </si>
  <si>
    <t>2024 год</t>
  </si>
  <si>
    <t>Подпрограмма 2 «Обеспечение реализации муниципальной  программы "Развитие культуры в городском округе Пелым до 2024 года"</t>
  </si>
  <si>
    <r>
      <t xml:space="preserve">Приложение № 2 к муниципальной программе «Развитие культуры
в городском округе Пелым до 2024 года»
(в ред. пост. от </t>
    </r>
    <r>
      <rPr>
        <u/>
        <sz val="12"/>
        <color theme="1"/>
        <rFont val="Times New Roman"/>
        <family val="1"/>
        <charset val="204"/>
      </rPr>
      <t>06.11.2020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334</t>
    </r>
    <r>
      <rPr>
        <sz val="12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</si>
</sst>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5" tint="-0.49998474074526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1" xfId="0" applyBorder="1"/>
    <xf numFmtId="0" fontId="0" fillId="0" borderId="7" xfId="0" applyBorder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tabSelected="1" topLeftCell="A94" zoomScale="90" zoomScaleNormal="90" workbookViewId="0">
      <selection activeCell="O3" sqref="O3"/>
    </sheetView>
  </sheetViews>
  <sheetFormatPr defaultRowHeight="15"/>
  <cols>
    <col min="2" max="2" width="40" customWidth="1"/>
    <col min="3" max="3" width="18" customWidth="1"/>
    <col min="4" max="4" width="12.5703125" customWidth="1"/>
    <col min="5" max="5" width="12.7109375" customWidth="1"/>
    <col min="6" max="6" width="11.42578125" customWidth="1"/>
    <col min="7" max="7" width="12.140625" customWidth="1"/>
    <col min="8" max="10" width="13" customWidth="1"/>
    <col min="11" max="11" width="11.85546875" customWidth="1"/>
    <col min="12" max="12" width="12.42578125" customWidth="1"/>
    <col min="13" max="13" width="3.42578125" hidden="1" customWidth="1"/>
    <col min="14" max="14" width="9.140625" customWidth="1"/>
    <col min="15" max="15" width="11.42578125" customWidth="1"/>
  </cols>
  <sheetData>
    <row r="1" spans="1:15" ht="51.75" customHeight="1">
      <c r="G1" s="145" t="s">
        <v>94</v>
      </c>
      <c r="H1" s="146"/>
      <c r="I1" s="146"/>
      <c r="J1" s="146"/>
      <c r="K1" s="146"/>
      <c r="L1" s="146"/>
      <c r="M1" s="146"/>
      <c r="N1" s="146"/>
    </row>
    <row r="2" spans="1:15" ht="33.75" customHeight="1">
      <c r="G2" s="59"/>
      <c r="H2" s="60"/>
      <c r="I2" s="60"/>
      <c r="J2" s="60"/>
      <c r="K2" s="60"/>
      <c r="L2" s="60"/>
      <c r="M2" s="60"/>
      <c r="N2" s="60"/>
    </row>
    <row r="3" spans="1:15" ht="42.75" customHeight="1">
      <c r="B3" s="147" t="s">
        <v>90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5" ht="15.75" thickBot="1"/>
    <row r="5" spans="1:15" ht="65.25" customHeight="1">
      <c r="A5" s="141" t="s">
        <v>0</v>
      </c>
      <c r="B5" s="141" t="s">
        <v>1</v>
      </c>
      <c r="C5" s="103" t="s">
        <v>2</v>
      </c>
      <c r="D5" s="150"/>
      <c r="E5" s="150"/>
      <c r="F5" s="150"/>
      <c r="G5" s="150"/>
      <c r="H5" s="150"/>
      <c r="I5" s="150"/>
      <c r="J5" s="150"/>
      <c r="K5" s="150"/>
      <c r="L5" s="150"/>
      <c r="M5" s="104"/>
      <c r="N5" s="141" t="s">
        <v>4</v>
      </c>
    </row>
    <row r="6" spans="1:15" ht="16.5" thickBot="1">
      <c r="A6" s="142"/>
      <c r="B6" s="142"/>
      <c r="C6" s="101" t="s">
        <v>3</v>
      </c>
      <c r="D6" s="151"/>
      <c r="E6" s="151"/>
      <c r="F6" s="151"/>
      <c r="G6" s="151"/>
      <c r="H6" s="151"/>
      <c r="I6" s="151"/>
      <c r="J6" s="151"/>
      <c r="K6" s="151"/>
      <c r="L6" s="151"/>
      <c r="M6" s="102"/>
      <c r="N6" s="142"/>
    </row>
    <row r="7" spans="1:15" ht="16.5" thickBot="1">
      <c r="A7" s="143"/>
      <c r="B7" s="143"/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1" t="s">
        <v>10</v>
      </c>
      <c r="I7" s="31" t="s">
        <v>11</v>
      </c>
      <c r="J7" s="32" t="s">
        <v>12</v>
      </c>
      <c r="K7" s="31" t="s">
        <v>91</v>
      </c>
      <c r="L7" s="108" t="s">
        <v>92</v>
      </c>
      <c r="M7" s="109"/>
      <c r="N7" s="143"/>
    </row>
    <row r="8" spans="1:15" ht="16.5" thickBot="1">
      <c r="A8" s="1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1">
        <v>8</v>
      </c>
      <c r="I8" s="31">
        <v>9</v>
      </c>
      <c r="J8" s="32">
        <v>10</v>
      </c>
      <c r="K8" s="52">
        <v>11</v>
      </c>
      <c r="L8" s="144">
        <v>12</v>
      </c>
      <c r="M8" s="144"/>
      <c r="N8" s="25">
        <v>13</v>
      </c>
    </row>
    <row r="9" spans="1:15" ht="15.75">
      <c r="A9" s="89">
        <v>1</v>
      </c>
      <c r="B9" s="2" t="s">
        <v>13</v>
      </c>
      <c r="C9" s="64">
        <f>SUM(D9:M10)</f>
        <v>325182.58299999998</v>
      </c>
      <c r="D9" s="64">
        <v>14762</v>
      </c>
      <c r="E9" s="64">
        <v>17386.5</v>
      </c>
      <c r="F9" s="64">
        <v>47721.7</v>
      </c>
      <c r="G9" s="64">
        <f>SUM(G12:G13)</f>
        <v>138624.96100000001</v>
      </c>
      <c r="H9" s="64">
        <f>SUM(H16,H131)</f>
        <v>28579.05</v>
      </c>
      <c r="I9" s="64">
        <f>SUM(I16,I131)</f>
        <v>16617.060000000001</v>
      </c>
      <c r="J9" s="64">
        <v>20497.103999999999</v>
      </c>
      <c r="K9" s="64">
        <v>20497.103999999999</v>
      </c>
      <c r="L9" s="152">
        <v>20497.103999999999</v>
      </c>
      <c r="M9" s="153"/>
      <c r="N9" s="61"/>
    </row>
    <row r="10" spans="1:15" ht="16.5" thickBot="1">
      <c r="A10" s="90"/>
      <c r="B10" s="3" t="s">
        <v>14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54"/>
      <c r="M10" s="155"/>
      <c r="N10" s="62"/>
      <c r="O10" s="77"/>
    </row>
    <row r="11" spans="1:15" ht="16.5" thickBot="1">
      <c r="A11" s="21">
        <v>2</v>
      </c>
      <c r="B11" s="3" t="s">
        <v>15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/>
      <c r="L11" s="74"/>
      <c r="M11" s="74"/>
      <c r="N11" s="36"/>
      <c r="O11" s="77"/>
    </row>
    <row r="12" spans="1:15" ht="16.5" thickBot="1">
      <c r="A12" s="21">
        <v>3</v>
      </c>
      <c r="B12" s="3" t="s">
        <v>16</v>
      </c>
      <c r="C12" s="46">
        <f>SUM(C19+C133)</f>
        <v>138218.19999999998</v>
      </c>
      <c r="D12" s="46">
        <v>0</v>
      </c>
      <c r="E12" s="46">
        <v>0</v>
      </c>
      <c r="F12" s="46">
        <v>28422.7</v>
      </c>
      <c r="G12" s="46">
        <f>SUM(G19,G133)</f>
        <v>109795.5</v>
      </c>
      <c r="H12" s="46">
        <f>SUM(H19+H133)</f>
        <v>0</v>
      </c>
      <c r="I12" s="46">
        <f>SUM(I19+I133)</f>
        <v>0</v>
      </c>
      <c r="J12" s="46">
        <v>0</v>
      </c>
      <c r="K12" s="46">
        <v>0</v>
      </c>
      <c r="L12" s="74">
        <v>0</v>
      </c>
      <c r="M12" s="74"/>
      <c r="N12" s="36"/>
    </row>
    <row r="13" spans="1:15" ht="16.5" thickBot="1">
      <c r="A13" s="21">
        <v>4</v>
      </c>
      <c r="B13" s="3" t="s">
        <v>17</v>
      </c>
      <c r="C13" s="46">
        <f>SUM(D13:M13)</f>
        <v>186964.38299999997</v>
      </c>
      <c r="D13" s="46">
        <v>14762</v>
      </c>
      <c r="E13" s="46">
        <v>17386.5</v>
      </c>
      <c r="F13" s="46">
        <v>19299</v>
      </c>
      <c r="G13" s="46">
        <f>G20+G134</f>
        <v>28829.460999999999</v>
      </c>
      <c r="H13" s="47">
        <f>SUM(H20+H134)</f>
        <v>28579.05</v>
      </c>
      <c r="I13" s="47">
        <f>SUM(I9)</f>
        <v>16617.060000000001</v>
      </c>
      <c r="J13" s="47">
        <v>20497.103999999999</v>
      </c>
      <c r="K13" s="47">
        <v>20497.103999999999</v>
      </c>
      <c r="L13" s="74">
        <v>20497.103999999999</v>
      </c>
      <c r="M13" s="74"/>
      <c r="N13" s="36"/>
    </row>
    <row r="14" spans="1:15" ht="16.5" thickBot="1">
      <c r="A14" s="21">
        <v>5</v>
      </c>
      <c r="B14" s="3" t="s">
        <v>18</v>
      </c>
      <c r="C14" s="46">
        <f>SUM(D14+E14+F14+G14+H14+K14+L14)</f>
        <v>0</v>
      </c>
      <c r="D14" s="46">
        <v>0</v>
      </c>
      <c r="E14" s="46">
        <v>0</v>
      </c>
      <c r="F14" s="46">
        <v>0</v>
      </c>
      <c r="G14" s="46">
        <v>0</v>
      </c>
      <c r="H14" s="47">
        <v>0</v>
      </c>
      <c r="I14" s="47">
        <v>0</v>
      </c>
      <c r="J14" s="47">
        <v>0</v>
      </c>
      <c r="K14" s="47">
        <v>0</v>
      </c>
      <c r="L14" s="74">
        <v>0</v>
      </c>
      <c r="M14" s="74"/>
      <c r="N14" s="36"/>
    </row>
    <row r="15" spans="1:15" ht="25.5" customHeight="1" thickBot="1">
      <c r="A15" s="21">
        <v>6</v>
      </c>
      <c r="B15" s="97" t="s">
        <v>85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</row>
    <row r="16" spans="1:15" ht="17.25" customHeight="1">
      <c r="A16" s="89">
        <v>7</v>
      </c>
      <c r="B16" s="4" t="s">
        <v>19</v>
      </c>
      <c r="C16" s="132">
        <f>SUM(D16:L17)</f>
        <v>168953.06200000001</v>
      </c>
      <c r="D16" s="132">
        <f>SUM(D23,D64)</f>
        <v>4196.6679999999997</v>
      </c>
      <c r="E16" s="132">
        <f>SUM(E20)</f>
        <v>5626.4809999999998</v>
      </c>
      <c r="F16" s="132">
        <f>SUM(F23,F64)</f>
        <v>35265.328999999998</v>
      </c>
      <c r="G16" s="134">
        <f>SUM(G19:G20)</f>
        <v>122694.084</v>
      </c>
      <c r="H16" s="134">
        <v>1170.5</v>
      </c>
      <c r="I16" s="134">
        <v>0</v>
      </c>
      <c r="J16" s="134">
        <v>0</v>
      </c>
      <c r="K16" s="132">
        <v>0</v>
      </c>
      <c r="L16" s="139">
        <v>0</v>
      </c>
      <c r="M16" s="54"/>
      <c r="N16" s="136"/>
    </row>
    <row r="17" spans="1:15" ht="18" customHeight="1" thickBot="1">
      <c r="A17" s="90"/>
      <c r="B17" s="5" t="s">
        <v>14</v>
      </c>
      <c r="C17" s="133"/>
      <c r="D17" s="133"/>
      <c r="E17" s="133"/>
      <c r="F17" s="133"/>
      <c r="G17" s="135"/>
      <c r="H17" s="135"/>
      <c r="I17" s="135"/>
      <c r="J17" s="135"/>
      <c r="K17" s="133"/>
      <c r="L17" s="140"/>
      <c r="M17" s="48"/>
      <c r="N17" s="137"/>
    </row>
    <row r="18" spans="1:15" ht="17.25" customHeight="1" thickBot="1">
      <c r="A18" s="21">
        <v>8</v>
      </c>
      <c r="B18" s="5" t="s">
        <v>15</v>
      </c>
      <c r="C18" s="53">
        <v>0</v>
      </c>
      <c r="D18" s="53">
        <v>0</v>
      </c>
      <c r="E18" s="53">
        <v>0</v>
      </c>
      <c r="F18" s="48">
        <v>0</v>
      </c>
      <c r="G18" s="49">
        <v>0</v>
      </c>
      <c r="H18" s="49">
        <v>0</v>
      </c>
      <c r="I18" s="49">
        <v>0</v>
      </c>
      <c r="J18" s="49">
        <v>0</v>
      </c>
      <c r="K18" s="48">
        <v>0</v>
      </c>
      <c r="L18" s="138">
        <v>0</v>
      </c>
      <c r="M18" s="138"/>
      <c r="N18" s="50"/>
    </row>
    <row r="19" spans="1:15" ht="17.25" customHeight="1" thickBot="1">
      <c r="A19" s="21">
        <v>9</v>
      </c>
      <c r="B19" s="5" t="s">
        <v>16</v>
      </c>
      <c r="C19" s="48">
        <f>SUM(C25+C65)</f>
        <v>137483.79999999999</v>
      </c>
      <c r="D19" s="48">
        <v>0</v>
      </c>
      <c r="E19" s="48">
        <v>0</v>
      </c>
      <c r="F19" s="48">
        <v>28000</v>
      </c>
      <c r="G19" s="49">
        <f>SUM(G25)</f>
        <v>109483.8</v>
      </c>
      <c r="H19" s="49">
        <v>0</v>
      </c>
      <c r="I19" s="49">
        <v>0</v>
      </c>
      <c r="J19" s="49">
        <v>0</v>
      </c>
      <c r="K19" s="48">
        <v>0</v>
      </c>
      <c r="L19" s="138">
        <v>0</v>
      </c>
      <c r="M19" s="138"/>
      <c r="N19" s="50"/>
    </row>
    <row r="20" spans="1:15" ht="16.5" customHeight="1" thickBot="1">
      <c r="A20" s="21">
        <v>10</v>
      </c>
      <c r="B20" s="5" t="s">
        <v>17</v>
      </c>
      <c r="C20" s="48">
        <f>SUM(D20:M20)</f>
        <v>31469.261999999999</v>
      </c>
      <c r="D20" s="48">
        <f>SUM(D19,D26,D66)</f>
        <v>4196.6679999999997</v>
      </c>
      <c r="E20" s="48">
        <v>5626.4809999999998</v>
      </c>
      <c r="F20" s="48">
        <f>SUM(F26+F66)</f>
        <v>7265.3289999999997</v>
      </c>
      <c r="G20" s="49">
        <f>SUM(G26,G66)</f>
        <v>13210.284</v>
      </c>
      <c r="H20" s="49">
        <v>1170.5</v>
      </c>
      <c r="I20" s="49">
        <v>0</v>
      </c>
      <c r="J20" s="49">
        <v>0</v>
      </c>
      <c r="K20" s="48">
        <v>0</v>
      </c>
      <c r="L20" s="138">
        <v>0</v>
      </c>
      <c r="M20" s="138"/>
      <c r="N20" s="50"/>
    </row>
    <row r="21" spans="1:15" ht="15.75" customHeight="1" thickBot="1">
      <c r="A21" s="21">
        <v>11</v>
      </c>
      <c r="B21" s="3" t="s">
        <v>18</v>
      </c>
      <c r="C21" s="51">
        <f>SUM(D21:M21)</f>
        <v>0</v>
      </c>
      <c r="D21" s="51">
        <v>0</v>
      </c>
      <c r="E21" s="48">
        <v>0</v>
      </c>
      <c r="F21" s="48">
        <v>0</v>
      </c>
      <c r="G21" s="49">
        <v>0</v>
      </c>
      <c r="H21" s="49">
        <v>0</v>
      </c>
      <c r="I21" s="49">
        <v>0</v>
      </c>
      <c r="J21" s="49">
        <v>0</v>
      </c>
      <c r="K21" s="48">
        <v>0</v>
      </c>
      <c r="L21" s="138">
        <v>0</v>
      </c>
      <c r="M21" s="138"/>
      <c r="N21" s="50"/>
    </row>
    <row r="22" spans="1:15" ht="16.5" thickBot="1">
      <c r="A22" s="21">
        <v>12</v>
      </c>
      <c r="B22" s="97" t="s">
        <v>20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5" ht="51" customHeight="1" thickBot="1">
      <c r="A23" s="6">
        <v>13</v>
      </c>
      <c r="B23" s="5" t="s">
        <v>21</v>
      </c>
      <c r="C23" s="38">
        <f>SUM(D23:L23)</f>
        <v>157885.95799999998</v>
      </c>
      <c r="D23" s="38">
        <v>380.5</v>
      </c>
      <c r="E23" s="38">
        <v>397</v>
      </c>
      <c r="F23" s="38">
        <f>SUM(F25:F26)</f>
        <v>34477.328999999998</v>
      </c>
      <c r="G23" s="39">
        <f>SUM(G25:G26)</f>
        <v>122203.629</v>
      </c>
      <c r="H23" s="39">
        <f>SUM(H24+H25+H26+H27)</f>
        <v>427.5</v>
      </c>
      <c r="I23" s="38">
        <v>0</v>
      </c>
      <c r="J23" s="38">
        <v>0</v>
      </c>
      <c r="K23" s="38">
        <v>0</v>
      </c>
      <c r="L23" s="38">
        <v>0</v>
      </c>
      <c r="M23" s="87"/>
      <c r="N23" s="88"/>
    </row>
    <row r="24" spans="1:15" ht="18.75" customHeight="1" thickBot="1">
      <c r="A24" s="6">
        <v>14</v>
      </c>
      <c r="B24" s="5" t="s">
        <v>15</v>
      </c>
      <c r="C24" s="38">
        <v>0</v>
      </c>
      <c r="D24" s="38">
        <v>0</v>
      </c>
      <c r="E24" s="38">
        <v>0</v>
      </c>
      <c r="F24" s="38">
        <v>0</v>
      </c>
      <c r="G24" s="39">
        <v>0</v>
      </c>
      <c r="H24" s="39">
        <v>0</v>
      </c>
      <c r="I24" s="38">
        <v>0</v>
      </c>
      <c r="J24" s="38">
        <v>0</v>
      </c>
      <c r="K24" s="38">
        <v>0</v>
      </c>
      <c r="L24" s="38">
        <v>0</v>
      </c>
      <c r="M24" s="87"/>
      <c r="N24" s="88"/>
    </row>
    <row r="25" spans="1:15" ht="18" customHeight="1" thickBot="1">
      <c r="A25" s="6">
        <v>15</v>
      </c>
      <c r="B25" s="5" t="s">
        <v>16</v>
      </c>
      <c r="C25" s="38">
        <f>SUM(D25:L25)</f>
        <v>137483.79999999999</v>
      </c>
      <c r="D25" s="38">
        <v>0</v>
      </c>
      <c r="E25" s="38">
        <v>0</v>
      </c>
      <c r="F25" s="38">
        <v>28000</v>
      </c>
      <c r="G25" s="39">
        <f>SUM(G31+G44)</f>
        <v>109483.8</v>
      </c>
      <c r="H25" s="39">
        <v>0</v>
      </c>
      <c r="I25" s="38">
        <v>0</v>
      </c>
      <c r="J25" s="38">
        <v>0</v>
      </c>
      <c r="K25" s="38">
        <v>0</v>
      </c>
      <c r="L25" s="38">
        <v>0</v>
      </c>
      <c r="M25" s="87"/>
      <c r="N25" s="88"/>
    </row>
    <row r="26" spans="1:15" ht="16.5" customHeight="1" thickBot="1">
      <c r="A26" s="6">
        <v>16</v>
      </c>
      <c r="B26" s="5" t="s">
        <v>17</v>
      </c>
      <c r="C26" s="38">
        <f>SUM(D26:L26)</f>
        <v>20402.157999999999</v>
      </c>
      <c r="D26" s="38">
        <v>380.5</v>
      </c>
      <c r="E26" s="38">
        <v>397</v>
      </c>
      <c r="F26" s="38">
        <f>SUM(F32+F45)</f>
        <v>6477.3289999999997</v>
      </c>
      <c r="G26" s="39">
        <f>SUM(G39,G45)</f>
        <v>12719.829</v>
      </c>
      <c r="H26" s="39">
        <f>SUM(H32+H45)</f>
        <v>427.5</v>
      </c>
      <c r="I26" s="38">
        <v>0</v>
      </c>
      <c r="J26" s="38">
        <v>0</v>
      </c>
      <c r="K26" s="38">
        <v>0</v>
      </c>
      <c r="L26" s="38">
        <v>0</v>
      </c>
      <c r="M26" s="87"/>
      <c r="N26" s="88"/>
      <c r="O26" s="10"/>
    </row>
    <row r="27" spans="1:15" ht="18" customHeight="1" thickBot="1">
      <c r="A27" s="6">
        <v>17</v>
      </c>
      <c r="B27" s="5" t="s">
        <v>18</v>
      </c>
      <c r="C27" s="38">
        <v>0</v>
      </c>
      <c r="D27" s="38">
        <v>0</v>
      </c>
      <c r="E27" s="38">
        <v>0</v>
      </c>
      <c r="F27" s="38">
        <v>0</v>
      </c>
      <c r="G27" s="39">
        <v>0</v>
      </c>
      <c r="H27" s="39">
        <v>0</v>
      </c>
      <c r="I27" s="38">
        <v>0</v>
      </c>
      <c r="J27" s="38">
        <v>0</v>
      </c>
      <c r="K27" s="38">
        <v>0</v>
      </c>
      <c r="L27" s="38">
        <v>0</v>
      </c>
      <c r="M27" s="87"/>
      <c r="N27" s="88"/>
    </row>
    <row r="28" spans="1:15" ht="16.5" thickBot="1">
      <c r="A28" s="6">
        <v>18</v>
      </c>
      <c r="B28" s="108" t="s">
        <v>22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09"/>
    </row>
    <row r="29" spans="1:15" ht="48.75" customHeight="1" thickBot="1">
      <c r="A29" s="26">
        <v>19</v>
      </c>
      <c r="B29" s="3" t="s">
        <v>86</v>
      </c>
      <c r="C29" s="36">
        <f>SUM(C31:C33)</f>
        <v>155900.45799999998</v>
      </c>
      <c r="D29" s="36">
        <v>0</v>
      </c>
      <c r="E29" s="36">
        <v>0</v>
      </c>
      <c r="F29" s="36">
        <v>33767.828999999998</v>
      </c>
      <c r="G29" s="36">
        <f>SUM(G31:G32)</f>
        <v>122132.629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25"/>
      <c r="N29" s="25"/>
    </row>
    <row r="30" spans="1:15" ht="16.5" thickBot="1">
      <c r="A30" s="21">
        <v>20</v>
      </c>
      <c r="B30" s="5" t="s">
        <v>15</v>
      </c>
      <c r="C30" s="38">
        <v>0</v>
      </c>
      <c r="D30" s="38">
        <v>0</v>
      </c>
      <c r="E30" s="38">
        <v>0</v>
      </c>
      <c r="F30" s="38">
        <v>0</v>
      </c>
      <c r="G30" s="39">
        <v>0</v>
      </c>
      <c r="H30" s="39">
        <v>0</v>
      </c>
      <c r="I30" s="38">
        <v>0</v>
      </c>
      <c r="J30" s="38">
        <v>0</v>
      </c>
      <c r="K30" s="38">
        <v>0</v>
      </c>
      <c r="L30" s="38">
        <v>0</v>
      </c>
      <c r="M30" s="87"/>
      <c r="N30" s="88"/>
    </row>
    <row r="31" spans="1:15" ht="19.5" customHeight="1" thickBot="1">
      <c r="A31" s="21">
        <v>21</v>
      </c>
      <c r="B31" s="5" t="s">
        <v>16</v>
      </c>
      <c r="C31" s="38">
        <f>SUM(D31:L31)</f>
        <v>137483.79999999999</v>
      </c>
      <c r="D31" s="38">
        <v>0</v>
      </c>
      <c r="E31" s="38">
        <v>0</v>
      </c>
      <c r="F31" s="40">
        <v>28000</v>
      </c>
      <c r="G31" s="39">
        <v>109483.8</v>
      </c>
      <c r="H31" s="39">
        <v>0</v>
      </c>
      <c r="I31" s="38">
        <v>0</v>
      </c>
      <c r="J31" s="38">
        <v>0</v>
      </c>
      <c r="K31" s="38">
        <v>0</v>
      </c>
      <c r="L31" s="38">
        <v>0</v>
      </c>
      <c r="M31" s="87"/>
      <c r="N31" s="88"/>
    </row>
    <row r="32" spans="1:15" ht="20.25" customHeight="1" thickBot="1">
      <c r="A32" s="21">
        <v>22</v>
      </c>
      <c r="B32" s="5" t="s">
        <v>17</v>
      </c>
      <c r="C32" s="40">
        <f>SUM(D32:L32)</f>
        <v>18416.657999999999</v>
      </c>
      <c r="D32" s="38">
        <v>0</v>
      </c>
      <c r="E32" s="38"/>
      <c r="F32" s="40">
        <v>5767.8289999999997</v>
      </c>
      <c r="G32" s="35">
        <f>SUM(G39)</f>
        <v>12648.829</v>
      </c>
      <c r="H32" s="35">
        <v>0</v>
      </c>
      <c r="I32" s="40">
        <v>0</v>
      </c>
      <c r="J32" s="38">
        <v>0</v>
      </c>
      <c r="K32" s="40">
        <v>0</v>
      </c>
      <c r="L32" s="38">
        <v>0</v>
      </c>
      <c r="M32" s="87"/>
      <c r="N32" s="88"/>
    </row>
    <row r="33" spans="1:14" ht="16.5" customHeight="1" thickBot="1">
      <c r="A33" s="21">
        <v>23</v>
      </c>
      <c r="B33" s="5" t="s">
        <v>18</v>
      </c>
      <c r="C33" s="38">
        <v>0</v>
      </c>
      <c r="D33" s="38">
        <v>0</v>
      </c>
      <c r="E33" s="38">
        <v>0</v>
      </c>
      <c r="F33" s="38">
        <v>0</v>
      </c>
      <c r="G33" s="39">
        <v>0</v>
      </c>
      <c r="H33" s="39">
        <v>0</v>
      </c>
      <c r="I33" s="38">
        <v>0</v>
      </c>
      <c r="J33" s="38">
        <v>0</v>
      </c>
      <c r="K33" s="38">
        <v>0</v>
      </c>
      <c r="L33" s="38">
        <v>0</v>
      </c>
      <c r="M33" s="87"/>
      <c r="N33" s="88"/>
    </row>
    <row r="34" spans="1:14" ht="15.75">
      <c r="A34" s="89">
        <v>24</v>
      </c>
      <c r="B34" s="27" t="s">
        <v>23</v>
      </c>
      <c r="C34" s="61">
        <f>SUM(C38:C39)</f>
        <v>155900.45799999998</v>
      </c>
      <c r="D34" s="61">
        <v>0</v>
      </c>
      <c r="E34" s="61">
        <v>0</v>
      </c>
      <c r="F34" s="61">
        <f>SUM(F38+F39)</f>
        <v>33767.828999999998</v>
      </c>
      <c r="G34" s="69">
        <f>SUM(G38:G39)</f>
        <v>122132.629</v>
      </c>
      <c r="H34" s="69">
        <v>0</v>
      </c>
      <c r="I34" s="61">
        <v>0</v>
      </c>
      <c r="J34" s="61">
        <v>0</v>
      </c>
      <c r="K34" s="61">
        <v>0</v>
      </c>
      <c r="L34" s="61">
        <v>0</v>
      </c>
      <c r="M34" s="103" t="s">
        <v>70</v>
      </c>
      <c r="N34" s="104"/>
    </row>
    <row r="35" spans="1:14" ht="35.25" customHeight="1">
      <c r="A35" s="107"/>
      <c r="B35" s="2" t="s">
        <v>69</v>
      </c>
      <c r="C35" s="63"/>
      <c r="D35" s="63"/>
      <c r="E35" s="63"/>
      <c r="F35" s="63"/>
      <c r="G35" s="70"/>
      <c r="H35" s="70"/>
      <c r="I35" s="63"/>
      <c r="J35" s="63"/>
      <c r="K35" s="63"/>
      <c r="L35" s="63"/>
      <c r="M35" s="105" t="s">
        <v>71</v>
      </c>
      <c r="N35" s="106"/>
    </row>
    <row r="36" spans="1:14" ht="15.75" customHeight="1" thickBot="1">
      <c r="A36" s="90"/>
      <c r="B36" s="3" t="s">
        <v>24</v>
      </c>
      <c r="C36" s="62"/>
      <c r="D36" s="62"/>
      <c r="E36" s="62"/>
      <c r="F36" s="62"/>
      <c r="G36" s="71"/>
      <c r="H36" s="71"/>
      <c r="I36" s="62"/>
      <c r="J36" s="62"/>
      <c r="K36" s="62"/>
      <c r="L36" s="62"/>
      <c r="M36" s="101" t="s">
        <v>27</v>
      </c>
      <c r="N36" s="102"/>
    </row>
    <row r="37" spans="1:14" ht="18.75" customHeight="1" thickBot="1">
      <c r="A37" s="21">
        <v>25</v>
      </c>
      <c r="B37" s="3" t="s">
        <v>15</v>
      </c>
      <c r="C37" s="40">
        <v>0</v>
      </c>
      <c r="D37" s="40">
        <v>0</v>
      </c>
      <c r="E37" s="40">
        <v>0</v>
      </c>
      <c r="F37" s="40"/>
      <c r="G37" s="35">
        <v>0</v>
      </c>
      <c r="H37" s="35">
        <v>0</v>
      </c>
      <c r="I37" s="40">
        <v>0</v>
      </c>
      <c r="J37" s="40">
        <v>0</v>
      </c>
      <c r="K37" s="40">
        <v>0</v>
      </c>
      <c r="L37" s="40">
        <v>0</v>
      </c>
      <c r="M37" s="101"/>
      <c r="N37" s="102"/>
    </row>
    <row r="38" spans="1:14" ht="18" customHeight="1" thickBot="1">
      <c r="A38" s="21">
        <v>26</v>
      </c>
      <c r="B38" s="3" t="s">
        <v>16</v>
      </c>
      <c r="C38" s="40">
        <f>SUM(D38:L38)</f>
        <v>137483.79999999999</v>
      </c>
      <c r="D38" s="40">
        <v>0</v>
      </c>
      <c r="E38" s="40">
        <v>0</v>
      </c>
      <c r="F38" s="40">
        <v>28000</v>
      </c>
      <c r="G38" s="35">
        <v>109483.8</v>
      </c>
      <c r="H38" s="35">
        <v>0</v>
      </c>
      <c r="I38" s="40">
        <v>0</v>
      </c>
      <c r="J38" s="40">
        <v>0</v>
      </c>
      <c r="K38" s="40">
        <v>0</v>
      </c>
      <c r="L38" s="40">
        <v>0</v>
      </c>
      <c r="M38" s="87"/>
      <c r="N38" s="88"/>
    </row>
    <row r="39" spans="1:14" ht="17.25" customHeight="1" thickBot="1">
      <c r="A39" s="21">
        <v>27</v>
      </c>
      <c r="B39" s="3" t="s">
        <v>17</v>
      </c>
      <c r="C39" s="40">
        <f>SUM(D39:L39)</f>
        <v>18416.657999999999</v>
      </c>
      <c r="D39" s="40">
        <v>0</v>
      </c>
      <c r="E39" s="40">
        <v>0</v>
      </c>
      <c r="F39" s="40">
        <v>5767.8289999999997</v>
      </c>
      <c r="G39" s="35">
        <v>12648.829</v>
      </c>
      <c r="H39" s="35">
        <v>0</v>
      </c>
      <c r="I39" s="40">
        <v>0</v>
      </c>
      <c r="J39" s="40">
        <v>0</v>
      </c>
      <c r="K39" s="40">
        <v>0</v>
      </c>
      <c r="L39" s="40">
        <v>0</v>
      </c>
      <c r="M39" s="87"/>
      <c r="N39" s="88"/>
    </row>
    <row r="40" spans="1:14" ht="17.25" customHeight="1" thickBot="1">
      <c r="A40" s="21">
        <v>28</v>
      </c>
      <c r="B40" s="3" t="s">
        <v>18</v>
      </c>
      <c r="C40" s="40">
        <v>0</v>
      </c>
      <c r="D40" s="40">
        <v>0</v>
      </c>
      <c r="E40" s="40">
        <v>0</v>
      </c>
      <c r="F40" s="40">
        <v>0</v>
      </c>
      <c r="G40" s="35">
        <v>0</v>
      </c>
      <c r="H40" s="35">
        <v>0</v>
      </c>
      <c r="I40" s="40">
        <v>0</v>
      </c>
      <c r="J40" s="40">
        <v>0</v>
      </c>
      <c r="K40" s="40">
        <v>0</v>
      </c>
      <c r="L40" s="40">
        <v>0</v>
      </c>
      <c r="M40" s="108"/>
      <c r="N40" s="109"/>
    </row>
    <row r="41" spans="1:14" ht="16.5" thickBot="1">
      <c r="A41" s="21">
        <v>29</v>
      </c>
      <c r="B41" s="108" t="s">
        <v>28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09"/>
    </row>
    <row r="42" spans="1:14" ht="30.75" customHeight="1" thickBot="1">
      <c r="A42" s="21">
        <v>30</v>
      </c>
      <c r="B42" s="3" t="s">
        <v>29</v>
      </c>
      <c r="C42" s="35">
        <f>SUM(D42:L42)</f>
        <v>1985.5</v>
      </c>
      <c r="D42" s="35">
        <v>380.5</v>
      </c>
      <c r="E42" s="35">
        <v>397</v>
      </c>
      <c r="F42" s="35">
        <f>SUM(F43+F44+F45+F46)</f>
        <v>709.5</v>
      </c>
      <c r="G42" s="35">
        <f>SUM(G43+G44+G45)</f>
        <v>71</v>
      </c>
      <c r="H42" s="35">
        <f>SUM(H47,H55)</f>
        <v>427.5</v>
      </c>
      <c r="I42" s="35">
        <v>0</v>
      </c>
      <c r="J42" s="35">
        <v>0</v>
      </c>
      <c r="K42" s="35">
        <v>0</v>
      </c>
      <c r="L42" s="35">
        <v>0</v>
      </c>
      <c r="M42" s="129"/>
      <c r="N42" s="130"/>
    </row>
    <row r="43" spans="1:14" ht="18.75" customHeight="1" thickBot="1">
      <c r="A43" s="21">
        <v>31</v>
      </c>
      <c r="B43" s="3" t="s">
        <v>15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129"/>
      <c r="N43" s="130"/>
    </row>
    <row r="44" spans="1:14" ht="16.5" thickBot="1">
      <c r="A44" s="21">
        <v>32</v>
      </c>
      <c r="B44" s="3" t="s">
        <v>16</v>
      </c>
      <c r="C44" s="35">
        <f>SUM(D44:L44)</f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f>SUM(I52+I59)</f>
        <v>0</v>
      </c>
      <c r="J44" s="35">
        <v>0</v>
      </c>
      <c r="K44" s="35">
        <f>SUM(K52+K59)</f>
        <v>0</v>
      </c>
      <c r="L44" s="35">
        <v>0</v>
      </c>
      <c r="M44" s="129"/>
      <c r="N44" s="130"/>
    </row>
    <row r="45" spans="1:14" ht="16.5" customHeight="1" thickBot="1">
      <c r="A45" s="21">
        <v>33</v>
      </c>
      <c r="B45" s="3" t="s">
        <v>17</v>
      </c>
      <c r="C45" s="35">
        <f>SUM(D45:L45)</f>
        <v>1985.5</v>
      </c>
      <c r="D45" s="35">
        <v>380.5</v>
      </c>
      <c r="E45" s="35">
        <v>397</v>
      </c>
      <c r="F45" s="35">
        <f>SUM(F53+F60)</f>
        <v>709.5</v>
      </c>
      <c r="G45" s="35">
        <f>SUM(G53+G60)</f>
        <v>71</v>
      </c>
      <c r="H45" s="35">
        <f>SUM(H53+H60)</f>
        <v>427.5</v>
      </c>
      <c r="I45" s="35">
        <v>0</v>
      </c>
      <c r="J45" s="35">
        <v>0</v>
      </c>
      <c r="K45" s="35">
        <v>0</v>
      </c>
      <c r="L45" s="35">
        <v>0</v>
      </c>
      <c r="M45" s="129"/>
      <c r="N45" s="130"/>
    </row>
    <row r="46" spans="1:14" ht="16.5" customHeight="1" thickBot="1">
      <c r="A46" s="21">
        <v>34</v>
      </c>
      <c r="B46" s="3" t="s">
        <v>18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29"/>
      <c r="N46" s="130"/>
    </row>
    <row r="47" spans="1:14" ht="15.75">
      <c r="A47" s="89">
        <v>35</v>
      </c>
      <c r="B47" s="2" t="s">
        <v>30</v>
      </c>
      <c r="C47" s="69">
        <f>SUM(D47:L50)</f>
        <v>1074.5</v>
      </c>
      <c r="D47" s="69">
        <v>290.5</v>
      </c>
      <c r="E47" s="69">
        <v>147</v>
      </c>
      <c r="F47" s="69">
        <v>459.5</v>
      </c>
      <c r="G47" s="69">
        <v>0</v>
      </c>
      <c r="H47" s="69">
        <v>177.5</v>
      </c>
      <c r="I47" s="69">
        <v>0</v>
      </c>
      <c r="J47" s="69">
        <v>0</v>
      </c>
      <c r="K47" s="69">
        <v>0</v>
      </c>
      <c r="L47" s="69">
        <v>0</v>
      </c>
      <c r="M47" s="125" t="s">
        <v>27</v>
      </c>
      <c r="N47" s="126"/>
    </row>
    <row r="48" spans="1:14" ht="64.5" customHeight="1">
      <c r="A48" s="107"/>
      <c r="B48" s="2" t="s">
        <v>31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7"/>
      <c r="N48" s="116"/>
    </row>
    <row r="49" spans="1:14" ht="15.75">
      <c r="A49" s="107"/>
      <c r="B49" s="2" t="s">
        <v>32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7"/>
      <c r="N49" s="116"/>
    </row>
    <row r="50" spans="1:14" ht="16.5" thickBot="1">
      <c r="A50" s="90"/>
      <c r="B50" s="3" t="s">
        <v>33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127"/>
      <c r="N50" s="128"/>
    </row>
    <row r="51" spans="1:14" ht="18" customHeight="1" thickBot="1">
      <c r="A51" s="21">
        <v>36</v>
      </c>
      <c r="B51" s="3" t="s">
        <v>15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129"/>
      <c r="N51" s="130"/>
    </row>
    <row r="52" spans="1:14" ht="15.75" customHeight="1" thickBot="1">
      <c r="A52" s="21">
        <v>37</v>
      </c>
      <c r="B52" s="3" t="s">
        <v>16</v>
      </c>
      <c r="C52" s="35">
        <f>SUM(D52+E52+F52+G52+H52+K52+L52)</f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119"/>
      <c r="N52" s="120"/>
    </row>
    <row r="53" spans="1:14" ht="15.75" customHeight="1" thickBot="1">
      <c r="A53" s="21">
        <v>38</v>
      </c>
      <c r="B53" s="3" t="s">
        <v>17</v>
      </c>
      <c r="C53" s="35">
        <f>SUM(D53:L53)</f>
        <v>1074.5</v>
      </c>
      <c r="D53" s="35">
        <v>290.5</v>
      </c>
      <c r="E53" s="35">
        <v>147</v>
      </c>
      <c r="F53" s="35">
        <v>459.5</v>
      </c>
      <c r="G53" s="35">
        <v>0</v>
      </c>
      <c r="H53" s="35">
        <v>177.5</v>
      </c>
      <c r="I53" s="35">
        <v>0</v>
      </c>
      <c r="J53" s="35">
        <v>0</v>
      </c>
      <c r="K53" s="35">
        <v>0</v>
      </c>
      <c r="L53" s="35">
        <v>0</v>
      </c>
      <c r="M53" s="119"/>
      <c r="N53" s="120"/>
    </row>
    <row r="54" spans="1:14" ht="15.75" customHeight="1" thickBot="1">
      <c r="A54" s="21">
        <v>39</v>
      </c>
      <c r="B54" s="3" t="s">
        <v>18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119"/>
      <c r="N54" s="120"/>
    </row>
    <row r="55" spans="1:14" ht="17.25" customHeight="1">
      <c r="A55" s="89">
        <v>40</v>
      </c>
      <c r="B55" s="2" t="s">
        <v>34</v>
      </c>
      <c r="C55" s="69">
        <f>SUM(D55:L58)</f>
        <v>911</v>
      </c>
      <c r="D55" s="69">
        <v>90</v>
      </c>
      <c r="E55" s="69">
        <v>250</v>
      </c>
      <c r="F55" s="69">
        <v>250</v>
      </c>
      <c r="G55" s="69">
        <v>71</v>
      </c>
      <c r="H55" s="69">
        <v>250</v>
      </c>
      <c r="I55" s="69">
        <v>0</v>
      </c>
      <c r="J55" s="69">
        <v>0</v>
      </c>
      <c r="K55" s="69">
        <v>0</v>
      </c>
      <c r="L55" s="69">
        <v>0</v>
      </c>
      <c r="M55" s="125" t="s">
        <v>43</v>
      </c>
      <c r="N55" s="126"/>
    </row>
    <row r="56" spans="1:14" ht="33.75" customHeight="1">
      <c r="A56" s="107"/>
      <c r="B56" s="2" t="s">
        <v>35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7" t="s">
        <v>72</v>
      </c>
      <c r="N56" s="116"/>
    </row>
    <row r="57" spans="1:14" ht="15.75" customHeight="1">
      <c r="A57" s="107"/>
      <c r="B57" s="2" t="s">
        <v>36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7" t="s">
        <v>73</v>
      </c>
      <c r="N57" s="116"/>
    </row>
    <row r="58" spans="1:14" ht="16.5" thickBot="1">
      <c r="A58" s="90"/>
      <c r="B58" s="3" t="s">
        <v>33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117"/>
      <c r="N58" s="118"/>
    </row>
    <row r="59" spans="1:14" ht="16.5" customHeight="1" thickBot="1">
      <c r="A59" s="21">
        <v>41</v>
      </c>
      <c r="B59" s="3" t="s">
        <v>16</v>
      </c>
      <c r="C59" s="35"/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119"/>
      <c r="N59" s="120"/>
    </row>
    <row r="60" spans="1:14" ht="17.25" customHeight="1" thickBot="1">
      <c r="A60" s="89">
        <v>42</v>
      </c>
      <c r="B60" s="156" t="s">
        <v>17</v>
      </c>
      <c r="C60" s="37">
        <f>SUM(D60:L61)</f>
        <v>911</v>
      </c>
      <c r="D60" s="72">
        <v>90</v>
      </c>
      <c r="E60" s="72">
        <v>250</v>
      </c>
      <c r="F60" s="72">
        <v>250</v>
      </c>
      <c r="G60" s="72">
        <v>71</v>
      </c>
      <c r="H60" s="72">
        <v>250</v>
      </c>
      <c r="I60" s="72">
        <v>0</v>
      </c>
      <c r="J60" s="72">
        <v>0</v>
      </c>
      <c r="K60" s="72">
        <v>0</v>
      </c>
      <c r="L60" s="72">
        <v>0</v>
      </c>
      <c r="M60" s="121"/>
      <c r="N60" s="122"/>
    </row>
    <row r="61" spans="1:14" ht="16.5" hidden="1" customHeight="1" thickBot="1">
      <c r="A61" s="90"/>
      <c r="B61" s="156"/>
      <c r="C61" s="37"/>
      <c r="D61" s="72"/>
      <c r="E61" s="72"/>
      <c r="F61" s="72"/>
      <c r="G61" s="72"/>
      <c r="H61" s="72"/>
      <c r="I61" s="72"/>
      <c r="J61" s="72"/>
      <c r="K61" s="72"/>
      <c r="L61" s="72"/>
      <c r="M61" s="123"/>
      <c r="N61" s="124"/>
    </row>
    <row r="62" spans="1:14" ht="16.5" thickBot="1">
      <c r="A62" s="21">
        <v>43</v>
      </c>
      <c r="B62" s="24" t="s">
        <v>18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/>
      <c r="I62" s="37">
        <v>0</v>
      </c>
      <c r="J62" s="37">
        <v>0</v>
      </c>
      <c r="K62" s="37">
        <v>0</v>
      </c>
      <c r="L62" s="37">
        <v>0</v>
      </c>
      <c r="M62" s="119"/>
      <c r="N62" s="120"/>
    </row>
    <row r="63" spans="1:14" ht="16.5" thickBot="1">
      <c r="A63" s="21">
        <v>44</v>
      </c>
      <c r="B63" s="97" t="s">
        <v>38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9"/>
    </row>
    <row r="64" spans="1:14" ht="32.25" customHeight="1" thickBot="1">
      <c r="A64" s="21">
        <v>45</v>
      </c>
      <c r="B64" s="5" t="s">
        <v>39</v>
      </c>
      <c r="C64" s="38">
        <f>SUM(D64:L64)</f>
        <v>11067.103999999999</v>
      </c>
      <c r="D64" s="38">
        <f>SUM(D68,D75,D112)</f>
        <v>3816.1680000000001</v>
      </c>
      <c r="E64" s="38">
        <f>SUM(E68,E75,E83,E88,E99,E104,E112,E117,E122)</f>
        <v>5229.4809999999998</v>
      </c>
      <c r="F64" s="38">
        <v>788</v>
      </c>
      <c r="G64" s="39">
        <f>SUM(G66)</f>
        <v>490.45499999999998</v>
      </c>
      <c r="H64" s="39">
        <f>SUM(H68,H75,H83,H88,H94,H99,H104,H112,H122)</f>
        <v>743</v>
      </c>
      <c r="I64" s="38">
        <v>0</v>
      </c>
      <c r="J64" s="38">
        <v>0</v>
      </c>
      <c r="K64" s="38">
        <v>0</v>
      </c>
      <c r="L64" s="38">
        <v>0</v>
      </c>
      <c r="M64" s="108"/>
      <c r="N64" s="109"/>
    </row>
    <row r="65" spans="1:14" ht="18" customHeight="1" thickBot="1">
      <c r="A65" s="21">
        <v>46</v>
      </c>
      <c r="B65" s="5" t="s">
        <v>16</v>
      </c>
      <c r="C65" s="38"/>
      <c r="D65" s="38">
        <v>0</v>
      </c>
      <c r="E65" s="38">
        <v>0</v>
      </c>
      <c r="F65" s="38">
        <v>0</v>
      </c>
      <c r="G65" s="39">
        <v>0</v>
      </c>
      <c r="H65" s="39">
        <v>0</v>
      </c>
      <c r="I65" s="38">
        <v>0</v>
      </c>
      <c r="J65" s="38">
        <v>0</v>
      </c>
      <c r="K65" s="38">
        <v>0</v>
      </c>
      <c r="L65" s="38">
        <v>0</v>
      </c>
      <c r="M65" s="108"/>
      <c r="N65" s="109"/>
    </row>
    <row r="66" spans="1:14" ht="16.5" customHeight="1" thickBot="1">
      <c r="A66" s="21">
        <v>47</v>
      </c>
      <c r="B66" s="5" t="s">
        <v>17</v>
      </c>
      <c r="C66" s="38">
        <f>SUM(D66:L66)</f>
        <v>11067.103999999999</v>
      </c>
      <c r="D66" s="38">
        <f>SUM(D73,D81,D115)</f>
        <v>3816.1680000000001</v>
      </c>
      <c r="E66" s="38">
        <f>SUM(E65,E73,E81,E86,E92,E102,E110,E115,E120,E126)</f>
        <v>5229.4809999999998</v>
      </c>
      <c r="F66" s="38">
        <f>SUM(F73+F81+F86+F92+F97+F102+F110+F115+F120+F126)</f>
        <v>788</v>
      </c>
      <c r="G66" s="39">
        <f>SUM(G73,G81,G110,G126)</f>
        <v>490.45499999999998</v>
      </c>
      <c r="H66" s="39">
        <f>SUM(H73+H81+H86+H92+H97+H102+H110+H115+H120+H126)</f>
        <v>743</v>
      </c>
      <c r="I66" s="38">
        <v>0</v>
      </c>
      <c r="J66" s="38">
        <v>0</v>
      </c>
      <c r="K66" s="38">
        <v>0</v>
      </c>
      <c r="L66" s="38">
        <v>0</v>
      </c>
      <c r="M66" s="114"/>
      <c r="N66" s="115"/>
    </row>
    <row r="67" spans="1:14" ht="17.25" customHeight="1" thickBot="1">
      <c r="A67" s="21">
        <v>48</v>
      </c>
      <c r="B67" s="5" t="s">
        <v>18</v>
      </c>
      <c r="C67" s="38">
        <v>0</v>
      </c>
      <c r="D67" s="38">
        <v>0</v>
      </c>
      <c r="E67" s="38">
        <v>0</v>
      </c>
      <c r="F67" s="38">
        <v>0</v>
      </c>
      <c r="G67" s="39">
        <v>0</v>
      </c>
      <c r="H67" s="39">
        <v>0</v>
      </c>
      <c r="I67" s="38">
        <v>0</v>
      </c>
      <c r="J67" s="38">
        <v>0</v>
      </c>
      <c r="K67" s="38">
        <v>0</v>
      </c>
      <c r="L67" s="38">
        <v>0</v>
      </c>
      <c r="M67" s="114"/>
      <c r="N67" s="115"/>
    </row>
    <row r="68" spans="1:14" ht="15.75">
      <c r="A68" s="89">
        <v>49</v>
      </c>
      <c r="B68" s="2" t="s">
        <v>40</v>
      </c>
      <c r="C68" s="69">
        <f>SUM(D68:L71)</f>
        <v>55</v>
      </c>
      <c r="D68" s="69">
        <v>5</v>
      </c>
      <c r="E68" s="69">
        <v>5</v>
      </c>
      <c r="F68" s="69">
        <v>15</v>
      </c>
      <c r="G68" s="69">
        <v>15</v>
      </c>
      <c r="H68" s="69">
        <v>15</v>
      </c>
      <c r="I68" s="69">
        <v>0</v>
      </c>
      <c r="J68" s="69">
        <v>0</v>
      </c>
      <c r="K68" s="69">
        <v>0</v>
      </c>
      <c r="L68" s="69">
        <v>0</v>
      </c>
      <c r="M68" s="103" t="s">
        <v>70</v>
      </c>
      <c r="N68" s="104"/>
    </row>
    <row r="69" spans="1:14" ht="95.25" customHeight="1">
      <c r="A69" s="107"/>
      <c r="B69" s="2" t="s">
        <v>41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105" t="s">
        <v>44</v>
      </c>
      <c r="N69" s="106"/>
    </row>
    <row r="70" spans="1:14" ht="15.75">
      <c r="A70" s="107"/>
      <c r="B70" s="2" t="s">
        <v>42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105"/>
      <c r="N70" s="106"/>
    </row>
    <row r="71" spans="1:14" ht="16.5" thickBot="1">
      <c r="A71" s="90"/>
      <c r="B71" s="3" t="s">
        <v>33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112"/>
      <c r="N71" s="113"/>
    </row>
    <row r="72" spans="1:14" ht="16.5" customHeight="1" thickBot="1">
      <c r="A72" s="21">
        <v>50</v>
      </c>
      <c r="B72" s="3" t="s">
        <v>16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87"/>
      <c r="N72" s="88"/>
    </row>
    <row r="73" spans="1:14" ht="18.75" customHeight="1" thickBot="1">
      <c r="A73" s="21">
        <v>51</v>
      </c>
      <c r="B73" s="3" t="s">
        <v>17</v>
      </c>
      <c r="C73" s="35">
        <f>SUM(D73+E73:E74+F73+G73+H73+K73+L73)</f>
        <v>55</v>
      </c>
      <c r="D73" s="35">
        <v>5</v>
      </c>
      <c r="E73" s="35">
        <v>5</v>
      </c>
      <c r="F73" s="35">
        <v>15</v>
      </c>
      <c r="G73" s="35">
        <v>15</v>
      </c>
      <c r="H73" s="35">
        <v>15</v>
      </c>
      <c r="I73" s="35">
        <v>0</v>
      </c>
      <c r="J73" s="35">
        <v>0</v>
      </c>
      <c r="K73" s="35">
        <v>0</v>
      </c>
      <c r="L73" s="35">
        <v>0</v>
      </c>
      <c r="M73" s="87"/>
      <c r="N73" s="88"/>
    </row>
    <row r="74" spans="1:14" ht="18" customHeight="1" thickBot="1">
      <c r="A74" s="21">
        <v>52</v>
      </c>
      <c r="B74" s="3" t="s">
        <v>18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87"/>
      <c r="N74" s="88"/>
    </row>
    <row r="75" spans="1:14" ht="17.25" customHeight="1">
      <c r="A75" s="89">
        <v>53</v>
      </c>
      <c r="B75" s="2" t="s">
        <v>45</v>
      </c>
      <c r="C75" s="61">
        <f>SUM(D75:L79)</f>
        <v>2327.4549999999999</v>
      </c>
      <c r="D75" s="61">
        <v>440</v>
      </c>
      <c r="E75" s="61">
        <v>550</v>
      </c>
      <c r="F75" s="61">
        <v>500</v>
      </c>
      <c r="G75" s="69">
        <v>382.45499999999998</v>
      </c>
      <c r="H75" s="69">
        <v>455</v>
      </c>
      <c r="I75" s="61">
        <v>0</v>
      </c>
      <c r="J75" s="61">
        <v>0</v>
      </c>
      <c r="K75" s="61">
        <v>0</v>
      </c>
      <c r="L75" s="61">
        <v>0</v>
      </c>
      <c r="M75" s="103" t="s">
        <v>55</v>
      </c>
      <c r="N75" s="104"/>
    </row>
    <row r="76" spans="1:14" ht="48" customHeight="1">
      <c r="A76" s="107"/>
      <c r="B76" s="2" t="s">
        <v>46</v>
      </c>
      <c r="C76" s="63"/>
      <c r="D76" s="63"/>
      <c r="E76" s="63"/>
      <c r="F76" s="63"/>
      <c r="G76" s="70"/>
      <c r="H76" s="70"/>
      <c r="I76" s="63"/>
      <c r="J76" s="63"/>
      <c r="K76" s="63"/>
      <c r="L76" s="63"/>
      <c r="M76" s="105" t="s">
        <v>87</v>
      </c>
      <c r="N76" s="106"/>
    </row>
    <row r="77" spans="1:14" ht="34.5" customHeight="1">
      <c r="A77" s="107"/>
      <c r="B77" s="2" t="s">
        <v>47</v>
      </c>
      <c r="C77" s="63"/>
      <c r="D77" s="63"/>
      <c r="E77" s="63"/>
      <c r="F77" s="63"/>
      <c r="G77" s="70"/>
      <c r="H77" s="70"/>
      <c r="I77" s="63"/>
      <c r="J77" s="63"/>
      <c r="K77" s="63"/>
      <c r="L77" s="63"/>
      <c r="M77" s="110"/>
      <c r="N77" s="111"/>
    </row>
    <row r="78" spans="1:14" ht="15.75">
      <c r="A78" s="107"/>
      <c r="B78" s="2" t="s">
        <v>48</v>
      </c>
      <c r="C78" s="63"/>
      <c r="D78" s="63"/>
      <c r="E78" s="63"/>
      <c r="F78" s="63"/>
      <c r="G78" s="70"/>
      <c r="H78" s="70"/>
      <c r="I78" s="63"/>
      <c r="J78" s="63"/>
      <c r="K78" s="63"/>
      <c r="L78" s="63"/>
      <c r="M78" s="110"/>
      <c r="N78" s="111"/>
    </row>
    <row r="79" spans="1:14" ht="16.5" thickBot="1">
      <c r="A79" s="90"/>
      <c r="B79" s="3" t="s">
        <v>33</v>
      </c>
      <c r="C79" s="62"/>
      <c r="D79" s="62"/>
      <c r="E79" s="62"/>
      <c r="F79" s="62"/>
      <c r="G79" s="71"/>
      <c r="H79" s="71"/>
      <c r="I79" s="62"/>
      <c r="J79" s="62"/>
      <c r="K79" s="62"/>
      <c r="L79" s="62"/>
      <c r="M79" s="112"/>
      <c r="N79" s="113"/>
    </row>
    <row r="80" spans="1:14" ht="16.5" customHeight="1" thickBot="1">
      <c r="A80" s="21">
        <v>54</v>
      </c>
      <c r="B80" s="3" t="s">
        <v>16</v>
      </c>
      <c r="C80" s="40">
        <v>0</v>
      </c>
      <c r="D80" s="40">
        <v>0</v>
      </c>
      <c r="E80" s="40">
        <v>0</v>
      </c>
      <c r="F80" s="40">
        <v>0</v>
      </c>
      <c r="G80" s="35">
        <v>0</v>
      </c>
      <c r="H80" s="35">
        <v>0</v>
      </c>
      <c r="I80" s="40">
        <v>0</v>
      </c>
      <c r="J80" s="40">
        <v>0</v>
      </c>
      <c r="K80" s="40">
        <v>0</v>
      </c>
      <c r="L80" s="40">
        <v>0</v>
      </c>
      <c r="M80" s="108"/>
      <c r="N80" s="109"/>
    </row>
    <row r="81" spans="1:14" ht="15.75" customHeight="1" thickBot="1">
      <c r="A81" s="21">
        <v>55</v>
      </c>
      <c r="B81" s="3" t="s">
        <v>17</v>
      </c>
      <c r="C81" s="40">
        <f>SUM(D81+E81+F81+G81+H81+K81+L81)</f>
        <v>2327.4549999999999</v>
      </c>
      <c r="D81" s="40">
        <v>440</v>
      </c>
      <c r="E81" s="40">
        <v>550</v>
      </c>
      <c r="F81" s="40">
        <v>500</v>
      </c>
      <c r="G81" s="35">
        <v>382.45499999999998</v>
      </c>
      <c r="H81" s="35">
        <v>455</v>
      </c>
      <c r="I81" s="40">
        <v>0</v>
      </c>
      <c r="J81" s="40">
        <v>0</v>
      </c>
      <c r="K81" s="40">
        <v>0</v>
      </c>
      <c r="L81" s="40">
        <v>0</v>
      </c>
      <c r="M81" s="108"/>
      <c r="N81" s="109"/>
    </row>
    <row r="82" spans="1:14" ht="15" customHeight="1" thickBot="1">
      <c r="A82" s="21">
        <v>56</v>
      </c>
      <c r="B82" s="3" t="s">
        <v>18</v>
      </c>
      <c r="C82" s="40">
        <v>0</v>
      </c>
      <c r="D82" s="40">
        <v>0</v>
      </c>
      <c r="E82" s="40">
        <v>0</v>
      </c>
      <c r="F82" s="40">
        <v>0</v>
      </c>
      <c r="G82" s="35">
        <v>0</v>
      </c>
      <c r="H82" s="35">
        <v>0</v>
      </c>
      <c r="I82" s="40">
        <v>0</v>
      </c>
      <c r="J82" s="40">
        <v>0</v>
      </c>
      <c r="K82" s="40">
        <v>0</v>
      </c>
      <c r="L82" s="40">
        <v>0</v>
      </c>
      <c r="M82" s="108"/>
      <c r="N82" s="109"/>
    </row>
    <row r="83" spans="1:14" ht="83.25" customHeight="1">
      <c r="A83" s="89">
        <v>57</v>
      </c>
      <c r="B83" s="2" t="s">
        <v>49</v>
      </c>
      <c r="C83" s="61">
        <f>SUM(D83:L84)</f>
        <v>160</v>
      </c>
      <c r="D83" s="61">
        <v>0</v>
      </c>
      <c r="E83" s="61">
        <v>40</v>
      </c>
      <c r="F83" s="61">
        <v>60</v>
      </c>
      <c r="G83" s="69">
        <v>0</v>
      </c>
      <c r="H83" s="69">
        <v>60</v>
      </c>
      <c r="I83" s="61">
        <v>0</v>
      </c>
      <c r="J83" s="61">
        <v>0</v>
      </c>
      <c r="K83" s="61">
        <v>0</v>
      </c>
      <c r="L83" s="61">
        <v>0</v>
      </c>
      <c r="M83" s="103" t="s">
        <v>83</v>
      </c>
      <c r="N83" s="104"/>
    </row>
    <row r="84" spans="1:14" ht="15.75" customHeight="1" thickBot="1">
      <c r="A84" s="107"/>
      <c r="B84" s="2" t="s">
        <v>24</v>
      </c>
      <c r="C84" s="63"/>
      <c r="D84" s="63"/>
      <c r="E84" s="63"/>
      <c r="F84" s="63"/>
      <c r="G84" s="70"/>
      <c r="H84" s="70"/>
      <c r="I84" s="63"/>
      <c r="J84" s="63"/>
      <c r="K84" s="63"/>
      <c r="L84" s="63"/>
      <c r="M84" s="105"/>
      <c r="N84" s="106"/>
    </row>
    <row r="85" spans="1:14" ht="16.5" thickBot="1">
      <c r="A85" s="33">
        <v>58</v>
      </c>
      <c r="B85" s="30" t="s">
        <v>16</v>
      </c>
      <c r="C85" s="41">
        <v>0</v>
      </c>
      <c r="D85" s="41">
        <v>0</v>
      </c>
      <c r="E85" s="41">
        <v>0</v>
      </c>
      <c r="F85" s="41">
        <v>0</v>
      </c>
      <c r="G85" s="42">
        <v>0</v>
      </c>
      <c r="H85" s="42">
        <v>0</v>
      </c>
      <c r="I85" s="41">
        <v>0</v>
      </c>
      <c r="J85" s="41">
        <v>0</v>
      </c>
      <c r="K85" s="41">
        <v>0</v>
      </c>
      <c r="L85" s="41">
        <v>0</v>
      </c>
      <c r="M85" s="87"/>
      <c r="N85" s="88"/>
    </row>
    <row r="86" spans="1:14" ht="16.5" customHeight="1" thickBot="1">
      <c r="A86" s="21">
        <v>59</v>
      </c>
      <c r="B86" s="3" t="s">
        <v>17</v>
      </c>
      <c r="C86" s="40">
        <f>SUM(D86:L86)</f>
        <v>160</v>
      </c>
      <c r="D86" s="40">
        <v>0</v>
      </c>
      <c r="E86" s="40">
        <v>40</v>
      </c>
      <c r="F86" s="40">
        <v>60</v>
      </c>
      <c r="G86" s="35">
        <v>0</v>
      </c>
      <c r="H86" s="35">
        <v>60</v>
      </c>
      <c r="I86" s="40">
        <v>0</v>
      </c>
      <c r="J86" s="40">
        <v>0</v>
      </c>
      <c r="K86" s="40">
        <v>0</v>
      </c>
      <c r="L86" s="40">
        <v>0</v>
      </c>
      <c r="M86" s="87"/>
      <c r="N86" s="88"/>
    </row>
    <row r="87" spans="1:14" ht="16.5" customHeight="1" thickBot="1">
      <c r="A87" s="21">
        <v>60</v>
      </c>
      <c r="B87" s="3" t="s">
        <v>18</v>
      </c>
      <c r="C87" s="40">
        <v>0</v>
      </c>
      <c r="D87" s="40">
        <v>0</v>
      </c>
      <c r="E87" s="40">
        <v>0</v>
      </c>
      <c r="F87" s="40">
        <v>0</v>
      </c>
      <c r="G87" s="35">
        <v>0</v>
      </c>
      <c r="H87" s="35">
        <v>0</v>
      </c>
      <c r="I87" s="40">
        <v>0</v>
      </c>
      <c r="J87" s="40">
        <v>0</v>
      </c>
      <c r="K87" s="40">
        <v>0</v>
      </c>
      <c r="L87" s="40">
        <v>0</v>
      </c>
      <c r="M87" s="87"/>
      <c r="N87" s="88"/>
    </row>
    <row r="88" spans="1:14" ht="78" customHeight="1">
      <c r="A88" s="89">
        <v>61</v>
      </c>
      <c r="B88" s="2" t="s">
        <v>50</v>
      </c>
      <c r="C88" s="61">
        <f>SUM(D88:L90)</f>
        <v>154</v>
      </c>
      <c r="D88" s="61">
        <v>0</v>
      </c>
      <c r="E88" s="61">
        <v>64</v>
      </c>
      <c r="F88" s="61">
        <v>45</v>
      </c>
      <c r="G88" s="69">
        <v>0</v>
      </c>
      <c r="H88" s="69">
        <v>45</v>
      </c>
      <c r="I88" s="61">
        <v>0</v>
      </c>
      <c r="J88" s="61">
        <v>0</v>
      </c>
      <c r="K88" s="61">
        <v>0</v>
      </c>
      <c r="L88" s="61">
        <v>0</v>
      </c>
      <c r="M88" s="103" t="s">
        <v>74</v>
      </c>
      <c r="N88" s="104"/>
    </row>
    <row r="89" spans="1:14" ht="15.75" customHeight="1">
      <c r="A89" s="107"/>
      <c r="B89" s="2" t="s">
        <v>24</v>
      </c>
      <c r="C89" s="63"/>
      <c r="D89" s="63"/>
      <c r="E89" s="63"/>
      <c r="F89" s="63"/>
      <c r="G89" s="70"/>
      <c r="H89" s="70"/>
      <c r="I89" s="63"/>
      <c r="J89" s="63"/>
      <c r="K89" s="63"/>
      <c r="L89" s="63"/>
      <c r="M89" s="105" t="s">
        <v>51</v>
      </c>
      <c r="N89" s="106"/>
    </row>
    <row r="90" spans="1:14" ht="16.5" thickBot="1">
      <c r="A90" s="90"/>
      <c r="B90" s="15"/>
      <c r="C90" s="62"/>
      <c r="D90" s="62"/>
      <c r="E90" s="62"/>
      <c r="F90" s="62"/>
      <c r="G90" s="71"/>
      <c r="H90" s="71"/>
      <c r="I90" s="62"/>
      <c r="J90" s="62"/>
      <c r="K90" s="62"/>
      <c r="L90" s="62"/>
      <c r="M90" s="101" t="s">
        <v>37</v>
      </c>
      <c r="N90" s="102"/>
    </row>
    <row r="91" spans="1:14" ht="16.5" customHeight="1" thickBot="1">
      <c r="A91" s="21">
        <v>62</v>
      </c>
      <c r="B91" s="3" t="s">
        <v>16</v>
      </c>
      <c r="C91" s="40">
        <v>0</v>
      </c>
      <c r="D91" s="40">
        <v>0</v>
      </c>
      <c r="E91" s="40">
        <v>0</v>
      </c>
      <c r="F91" s="40">
        <v>0</v>
      </c>
      <c r="G91" s="35">
        <v>0</v>
      </c>
      <c r="H91" s="35">
        <v>0</v>
      </c>
      <c r="I91" s="40">
        <v>0</v>
      </c>
      <c r="J91" s="40">
        <v>0</v>
      </c>
      <c r="K91" s="40">
        <v>0</v>
      </c>
      <c r="L91" s="40">
        <v>0</v>
      </c>
      <c r="M91" s="87"/>
      <c r="N91" s="88"/>
    </row>
    <row r="92" spans="1:14" ht="15.75" customHeight="1" thickBot="1">
      <c r="A92" s="21">
        <v>63</v>
      </c>
      <c r="B92" s="3" t="s">
        <v>17</v>
      </c>
      <c r="C92" s="40">
        <f>SUM(D92:L92)</f>
        <v>154</v>
      </c>
      <c r="D92" s="40">
        <v>0</v>
      </c>
      <c r="E92" s="40">
        <v>64</v>
      </c>
      <c r="F92" s="40">
        <v>45</v>
      </c>
      <c r="G92" s="35">
        <v>0</v>
      </c>
      <c r="H92" s="35">
        <v>45</v>
      </c>
      <c r="I92" s="40">
        <v>0</v>
      </c>
      <c r="J92" s="40">
        <v>0</v>
      </c>
      <c r="K92" s="40">
        <v>0</v>
      </c>
      <c r="L92" s="40">
        <v>0</v>
      </c>
      <c r="M92" s="87"/>
      <c r="N92" s="88"/>
    </row>
    <row r="93" spans="1:14" ht="17.25" customHeight="1" thickBot="1">
      <c r="A93" s="21">
        <v>64</v>
      </c>
      <c r="B93" s="3" t="s">
        <v>18</v>
      </c>
      <c r="C93" s="40">
        <v>0</v>
      </c>
      <c r="D93" s="40">
        <v>0</v>
      </c>
      <c r="E93" s="40">
        <v>0</v>
      </c>
      <c r="F93" s="40">
        <v>0</v>
      </c>
      <c r="G93" s="35">
        <v>0</v>
      </c>
      <c r="H93" s="35">
        <v>0</v>
      </c>
      <c r="I93" s="40">
        <v>0</v>
      </c>
      <c r="J93" s="40">
        <v>0</v>
      </c>
      <c r="K93" s="40">
        <v>0</v>
      </c>
      <c r="L93" s="40">
        <v>0</v>
      </c>
      <c r="M93" s="87"/>
      <c r="N93" s="88"/>
    </row>
    <row r="94" spans="1:14" ht="63.75" customHeight="1">
      <c r="A94" s="89">
        <v>65</v>
      </c>
      <c r="B94" s="2" t="s">
        <v>52</v>
      </c>
      <c r="C94" s="61">
        <v>0</v>
      </c>
      <c r="D94" s="61">
        <v>0</v>
      </c>
      <c r="E94" s="61">
        <v>0</v>
      </c>
      <c r="F94" s="61">
        <v>0</v>
      </c>
      <c r="G94" s="69">
        <v>0</v>
      </c>
      <c r="H94" s="69">
        <v>0</v>
      </c>
      <c r="I94" s="61">
        <v>0</v>
      </c>
      <c r="J94" s="61">
        <v>0</v>
      </c>
      <c r="K94" s="61">
        <v>0</v>
      </c>
      <c r="L94" s="61">
        <v>0</v>
      </c>
      <c r="M94" s="103" t="s">
        <v>75</v>
      </c>
      <c r="N94" s="104"/>
    </row>
    <row r="95" spans="1:14" ht="15.75" customHeight="1" thickBot="1">
      <c r="A95" s="107"/>
      <c r="B95" s="2" t="s">
        <v>24</v>
      </c>
      <c r="C95" s="63"/>
      <c r="D95" s="63"/>
      <c r="E95" s="63"/>
      <c r="F95" s="63"/>
      <c r="G95" s="70"/>
      <c r="H95" s="70"/>
      <c r="I95" s="62"/>
      <c r="J95" s="62"/>
      <c r="K95" s="63"/>
      <c r="L95" s="63"/>
      <c r="M95" s="105"/>
      <c r="N95" s="106"/>
    </row>
    <row r="96" spans="1:14" ht="18" customHeight="1" thickBot="1">
      <c r="A96" s="26">
        <v>66</v>
      </c>
      <c r="B96" s="24" t="s">
        <v>16</v>
      </c>
      <c r="C96" s="36">
        <v>0</v>
      </c>
      <c r="D96" s="36">
        <v>0</v>
      </c>
      <c r="E96" s="36">
        <v>0</v>
      </c>
      <c r="F96" s="36">
        <v>0</v>
      </c>
      <c r="G96" s="37">
        <v>0</v>
      </c>
      <c r="H96" s="37">
        <v>0</v>
      </c>
      <c r="I96" s="36">
        <v>0</v>
      </c>
      <c r="J96" s="36">
        <v>0</v>
      </c>
      <c r="K96" s="36">
        <v>0</v>
      </c>
      <c r="L96" s="36">
        <v>0</v>
      </c>
      <c r="M96" s="87"/>
      <c r="N96" s="88"/>
    </row>
    <row r="97" spans="1:14" ht="17.25" customHeight="1" thickBot="1">
      <c r="A97" s="21">
        <v>67</v>
      </c>
      <c r="B97" s="3" t="s">
        <v>17</v>
      </c>
      <c r="C97" s="40">
        <v>0</v>
      </c>
      <c r="D97" s="40">
        <v>0</v>
      </c>
      <c r="E97" s="40">
        <v>0</v>
      </c>
      <c r="F97" s="40">
        <v>0</v>
      </c>
      <c r="G97" s="35">
        <v>0</v>
      </c>
      <c r="H97" s="35">
        <v>0</v>
      </c>
      <c r="I97" s="40">
        <v>0</v>
      </c>
      <c r="J97" s="40">
        <v>0</v>
      </c>
      <c r="K97" s="40">
        <v>0</v>
      </c>
      <c r="L97" s="40">
        <v>0</v>
      </c>
      <c r="M97" s="87"/>
      <c r="N97" s="88"/>
    </row>
    <row r="98" spans="1:14" ht="17.25" customHeight="1" thickBot="1">
      <c r="A98" s="21">
        <v>68</v>
      </c>
      <c r="B98" s="3" t="s">
        <v>18</v>
      </c>
      <c r="C98" s="40">
        <v>0</v>
      </c>
      <c r="D98" s="40">
        <v>0</v>
      </c>
      <c r="E98" s="40">
        <v>0</v>
      </c>
      <c r="F98" s="40">
        <v>0</v>
      </c>
      <c r="G98" s="35">
        <v>0</v>
      </c>
      <c r="H98" s="35">
        <v>0</v>
      </c>
      <c r="I98" s="40">
        <v>0</v>
      </c>
      <c r="J98" s="40">
        <v>0</v>
      </c>
      <c r="K98" s="40">
        <v>0</v>
      </c>
      <c r="L98" s="40">
        <v>0</v>
      </c>
      <c r="M98" s="87"/>
      <c r="N98" s="88"/>
    </row>
    <row r="99" spans="1:14" ht="111.75" customHeight="1">
      <c r="A99" s="89">
        <v>69</v>
      </c>
      <c r="B99" s="2" t="s">
        <v>53</v>
      </c>
      <c r="C99" s="61">
        <f>SUM(D99:L100)</f>
        <v>40</v>
      </c>
      <c r="D99" s="61">
        <v>0</v>
      </c>
      <c r="E99" s="61">
        <v>20</v>
      </c>
      <c r="F99" s="61">
        <v>10</v>
      </c>
      <c r="G99" s="69">
        <v>0</v>
      </c>
      <c r="H99" s="69">
        <v>10</v>
      </c>
      <c r="I99" s="61">
        <v>0</v>
      </c>
      <c r="J99" s="61">
        <v>0</v>
      </c>
      <c r="K99" s="61">
        <v>0</v>
      </c>
      <c r="L99" s="61">
        <v>0</v>
      </c>
      <c r="M99" s="103" t="s">
        <v>84</v>
      </c>
      <c r="N99" s="104"/>
    </row>
    <row r="100" spans="1:14" ht="15.75" customHeight="1" thickBot="1">
      <c r="A100" s="107"/>
      <c r="B100" s="2" t="s">
        <v>24</v>
      </c>
      <c r="C100" s="63"/>
      <c r="D100" s="63"/>
      <c r="E100" s="63"/>
      <c r="F100" s="63"/>
      <c r="G100" s="70"/>
      <c r="H100" s="70"/>
      <c r="I100" s="62"/>
      <c r="J100" s="62"/>
      <c r="K100" s="63"/>
      <c r="L100" s="63"/>
      <c r="M100" s="105"/>
      <c r="N100" s="106"/>
    </row>
    <row r="101" spans="1:14" ht="20.25" customHeight="1" thickBot="1">
      <c r="A101" s="26">
        <v>70</v>
      </c>
      <c r="B101" s="24" t="s">
        <v>16</v>
      </c>
      <c r="C101" s="36">
        <v>0</v>
      </c>
      <c r="D101" s="36">
        <v>0</v>
      </c>
      <c r="E101" s="36">
        <v>0</v>
      </c>
      <c r="F101" s="36">
        <v>0</v>
      </c>
      <c r="G101" s="37">
        <v>0</v>
      </c>
      <c r="H101" s="37">
        <v>0</v>
      </c>
      <c r="I101" s="36">
        <v>0</v>
      </c>
      <c r="J101" s="36">
        <v>0</v>
      </c>
      <c r="K101" s="36">
        <v>0</v>
      </c>
      <c r="L101" s="36">
        <v>0</v>
      </c>
      <c r="M101" s="87"/>
      <c r="N101" s="88"/>
    </row>
    <row r="102" spans="1:14" ht="21.75" customHeight="1" thickBot="1">
      <c r="A102" s="21">
        <v>71</v>
      </c>
      <c r="B102" s="3" t="s">
        <v>17</v>
      </c>
      <c r="C102" s="40">
        <f>SUM(D102+E102+F102+G102+H102+K102+L102)</f>
        <v>40</v>
      </c>
      <c r="D102" s="40">
        <v>0</v>
      </c>
      <c r="E102" s="40">
        <v>20</v>
      </c>
      <c r="F102" s="40">
        <v>10</v>
      </c>
      <c r="G102" s="35">
        <v>0</v>
      </c>
      <c r="H102" s="35">
        <v>10</v>
      </c>
      <c r="I102" s="40">
        <v>0</v>
      </c>
      <c r="J102" s="40">
        <v>0</v>
      </c>
      <c r="K102" s="40">
        <v>0</v>
      </c>
      <c r="L102" s="40">
        <v>0</v>
      </c>
      <c r="M102" s="87"/>
      <c r="N102" s="88"/>
    </row>
    <row r="103" spans="1:14" ht="18" customHeight="1" thickBot="1">
      <c r="A103" s="21">
        <v>72</v>
      </c>
      <c r="B103" s="3" t="s">
        <v>18</v>
      </c>
      <c r="C103" s="40">
        <v>0</v>
      </c>
      <c r="D103" s="40">
        <v>0</v>
      </c>
      <c r="E103" s="40">
        <v>0</v>
      </c>
      <c r="F103" s="40">
        <v>0</v>
      </c>
      <c r="G103" s="35">
        <v>0</v>
      </c>
      <c r="H103" s="35">
        <v>0</v>
      </c>
      <c r="I103" s="40">
        <v>0</v>
      </c>
      <c r="J103" s="40">
        <v>0</v>
      </c>
      <c r="K103" s="40">
        <v>0</v>
      </c>
      <c r="L103" s="40">
        <v>0</v>
      </c>
      <c r="M103" s="87"/>
      <c r="N103" s="88"/>
    </row>
    <row r="104" spans="1:14" ht="84.75" customHeight="1">
      <c r="A104" s="89">
        <v>73</v>
      </c>
      <c r="B104" s="2" t="s">
        <v>54</v>
      </c>
      <c r="C104" s="61">
        <f>SUM(D104:L108)</f>
        <v>75</v>
      </c>
      <c r="D104" s="61">
        <v>0</v>
      </c>
      <c r="E104" s="61">
        <v>0</v>
      </c>
      <c r="F104" s="61">
        <v>30</v>
      </c>
      <c r="G104" s="69">
        <v>15</v>
      </c>
      <c r="H104" s="69">
        <v>30</v>
      </c>
      <c r="I104" s="61">
        <v>0</v>
      </c>
      <c r="J104" s="61">
        <v>0</v>
      </c>
      <c r="K104" s="61">
        <v>0</v>
      </c>
      <c r="L104" s="61">
        <v>0</v>
      </c>
      <c r="M104" s="103" t="s">
        <v>76</v>
      </c>
      <c r="N104" s="104"/>
    </row>
    <row r="105" spans="1:14" ht="15.75" customHeight="1">
      <c r="A105" s="107"/>
      <c r="B105" s="2" t="s">
        <v>24</v>
      </c>
      <c r="C105" s="63"/>
      <c r="D105" s="63"/>
      <c r="E105" s="63"/>
      <c r="F105" s="63"/>
      <c r="G105" s="70"/>
      <c r="H105" s="70"/>
      <c r="I105" s="63"/>
      <c r="J105" s="63"/>
      <c r="K105" s="63"/>
      <c r="L105" s="63"/>
      <c r="M105" s="105" t="s">
        <v>25</v>
      </c>
      <c r="N105" s="106"/>
    </row>
    <row r="106" spans="1:14" ht="15.75" customHeight="1">
      <c r="A106" s="107"/>
      <c r="B106" s="14"/>
      <c r="C106" s="63"/>
      <c r="D106" s="63"/>
      <c r="E106" s="63"/>
      <c r="F106" s="63"/>
      <c r="G106" s="70"/>
      <c r="H106" s="70"/>
      <c r="I106" s="63"/>
      <c r="J106" s="63"/>
      <c r="K106" s="63"/>
      <c r="L106" s="63"/>
      <c r="M106" s="105" t="s">
        <v>26</v>
      </c>
      <c r="N106" s="106"/>
    </row>
    <row r="107" spans="1:14" ht="15.75" customHeight="1">
      <c r="A107" s="107"/>
      <c r="B107" s="14"/>
      <c r="C107" s="63"/>
      <c r="D107" s="63"/>
      <c r="E107" s="63"/>
      <c r="F107" s="63"/>
      <c r="G107" s="70"/>
      <c r="H107" s="70"/>
      <c r="I107" s="63"/>
      <c r="J107" s="63"/>
      <c r="K107" s="63"/>
      <c r="L107" s="63"/>
      <c r="M107" s="105" t="s">
        <v>64</v>
      </c>
      <c r="N107" s="106"/>
    </row>
    <row r="108" spans="1:14" ht="15.75" customHeight="1" thickBot="1">
      <c r="A108" s="107"/>
      <c r="B108" s="14"/>
      <c r="C108" s="63"/>
      <c r="D108" s="63"/>
      <c r="E108" s="63"/>
      <c r="F108" s="63"/>
      <c r="G108" s="70"/>
      <c r="H108" s="70"/>
      <c r="I108" s="62"/>
      <c r="J108" s="62"/>
      <c r="K108" s="63"/>
      <c r="L108" s="63"/>
      <c r="M108" s="105" t="s">
        <v>57</v>
      </c>
      <c r="N108" s="106"/>
    </row>
    <row r="109" spans="1:14" ht="16.5" customHeight="1" thickBot="1">
      <c r="A109" s="26">
        <v>74</v>
      </c>
      <c r="B109" s="24" t="s">
        <v>16</v>
      </c>
      <c r="C109" s="36">
        <v>0</v>
      </c>
      <c r="D109" s="36">
        <v>0</v>
      </c>
      <c r="E109" s="36">
        <v>0</v>
      </c>
      <c r="F109" s="36">
        <v>0</v>
      </c>
      <c r="G109" s="37">
        <v>0</v>
      </c>
      <c r="H109" s="37">
        <v>0</v>
      </c>
      <c r="I109" s="36">
        <v>0</v>
      </c>
      <c r="J109" s="36">
        <v>0</v>
      </c>
      <c r="K109" s="36">
        <v>0</v>
      </c>
      <c r="L109" s="36">
        <v>0</v>
      </c>
      <c r="M109" s="87"/>
      <c r="N109" s="88"/>
    </row>
    <row r="110" spans="1:14" ht="17.25" customHeight="1" thickBot="1">
      <c r="A110" s="21">
        <v>75</v>
      </c>
      <c r="B110" s="3" t="s">
        <v>17</v>
      </c>
      <c r="C110" s="40">
        <f>SUM(D110+E110+F110+G110+H110+K110+L110)</f>
        <v>75</v>
      </c>
      <c r="D110" s="40">
        <v>0</v>
      </c>
      <c r="E110" s="40">
        <v>0</v>
      </c>
      <c r="F110" s="40">
        <v>30</v>
      </c>
      <c r="G110" s="35">
        <v>15</v>
      </c>
      <c r="H110" s="35">
        <v>30</v>
      </c>
      <c r="I110" s="40">
        <v>0</v>
      </c>
      <c r="J110" s="40">
        <v>0</v>
      </c>
      <c r="K110" s="40">
        <v>0</v>
      </c>
      <c r="L110" s="40">
        <v>0</v>
      </c>
      <c r="M110" s="87"/>
      <c r="N110" s="88"/>
    </row>
    <row r="111" spans="1:14" ht="18" customHeight="1" thickBot="1">
      <c r="A111" s="21">
        <v>76</v>
      </c>
      <c r="B111" s="3" t="s">
        <v>18</v>
      </c>
      <c r="C111" s="40">
        <v>0</v>
      </c>
      <c r="D111" s="40">
        <v>0</v>
      </c>
      <c r="E111" s="40">
        <v>0</v>
      </c>
      <c r="F111" s="40">
        <v>0</v>
      </c>
      <c r="G111" s="35">
        <v>0</v>
      </c>
      <c r="H111" s="35">
        <v>0</v>
      </c>
      <c r="I111" s="40">
        <v>0</v>
      </c>
      <c r="J111" s="40">
        <v>0</v>
      </c>
      <c r="K111" s="40">
        <v>0</v>
      </c>
      <c r="L111" s="40">
        <v>0</v>
      </c>
      <c r="M111" s="87"/>
      <c r="N111" s="88"/>
    </row>
    <row r="112" spans="1:14" ht="258.75" customHeight="1">
      <c r="A112" s="89">
        <v>77</v>
      </c>
      <c r="B112" s="2" t="s">
        <v>58</v>
      </c>
      <c r="C112" s="61">
        <f>SUM(D112:L113)</f>
        <v>7788.6489999999994</v>
      </c>
      <c r="D112" s="61">
        <v>3371.1680000000001</v>
      </c>
      <c r="E112" s="61">
        <v>4417.4809999999998</v>
      </c>
      <c r="F112" s="61">
        <v>0</v>
      </c>
      <c r="G112" s="69">
        <v>0</v>
      </c>
      <c r="H112" s="69">
        <v>0</v>
      </c>
      <c r="I112" s="61">
        <v>0</v>
      </c>
      <c r="J112" s="61">
        <v>0</v>
      </c>
      <c r="K112" s="61">
        <v>0</v>
      </c>
      <c r="L112" s="61">
        <v>0</v>
      </c>
      <c r="M112" s="103" t="s">
        <v>88</v>
      </c>
      <c r="N112" s="104"/>
    </row>
    <row r="113" spans="1:14" ht="15.75" customHeight="1" thickBot="1">
      <c r="A113" s="107"/>
      <c r="B113" s="2" t="s">
        <v>24</v>
      </c>
      <c r="C113" s="63"/>
      <c r="D113" s="63"/>
      <c r="E113" s="63"/>
      <c r="F113" s="63"/>
      <c r="G113" s="70"/>
      <c r="H113" s="70"/>
      <c r="I113" s="62"/>
      <c r="J113" s="62"/>
      <c r="K113" s="63"/>
      <c r="L113" s="63"/>
      <c r="M113" s="105"/>
      <c r="N113" s="106"/>
    </row>
    <row r="114" spans="1:14" ht="18" customHeight="1" thickBot="1">
      <c r="A114" s="26">
        <v>78</v>
      </c>
      <c r="B114" s="24" t="s">
        <v>16</v>
      </c>
      <c r="C114" s="36">
        <v>0</v>
      </c>
      <c r="D114" s="36">
        <v>0</v>
      </c>
      <c r="E114" s="36">
        <v>0</v>
      </c>
      <c r="F114" s="36">
        <v>0</v>
      </c>
      <c r="G114" s="37">
        <v>0</v>
      </c>
      <c r="H114" s="37">
        <v>0</v>
      </c>
      <c r="I114" s="36">
        <v>0</v>
      </c>
      <c r="J114" s="36">
        <v>0</v>
      </c>
      <c r="K114" s="36">
        <v>0</v>
      </c>
      <c r="L114" s="36">
        <v>0</v>
      </c>
      <c r="M114" s="87"/>
      <c r="N114" s="88"/>
    </row>
    <row r="115" spans="1:14" ht="19.5" customHeight="1" thickBot="1">
      <c r="A115" s="21">
        <v>79</v>
      </c>
      <c r="B115" s="3" t="s">
        <v>17</v>
      </c>
      <c r="C115" s="40">
        <f>SUM(D115+E115+F115+G115+H115+K115+L115)</f>
        <v>7788.6489999999994</v>
      </c>
      <c r="D115" s="40">
        <v>3371.1680000000001</v>
      </c>
      <c r="E115" s="40">
        <v>4417.4809999999998</v>
      </c>
      <c r="F115" s="40">
        <v>0</v>
      </c>
      <c r="G115" s="35">
        <v>0</v>
      </c>
      <c r="H115" s="35">
        <v>0</v>
      </c>
      <c r="I115" s="40">
        <v>0</v>
      </c>
      <c r="J115" s="40">
        <v>0</v>
      </c>
      <c r="K115" s="40">
        <v>0</v>
      </c>
      <c r="L115" s="40">
        <v>0</v>
      </c>
      <c r="M115" s="87"/>
      <c r="N115" s="88"/>
    </row>
    <row r="116" spans="1:14" ht="16.5" customHeight="1" thickBot="1">
      <c r="A116" s="21">
        <v>80</v>
      </c>
      <c r="B116" s="3" t="s">
        <v>18</v>
      </c>
      <c r="C116" s="40">
        <v>0</v>
      </c>
      <c r="D116" s="40">
        <v>0</v>
      </c>
      <c r="E116" s="40">
        <v>0</v>
      </c>
      <c r="F116" s="40">
        <v>0</v>
      </c>
      <c r="G116" s="35">
        <v>0</v>
      </c>
      <c r="H116" s="35">
        <v>0</v>
      </c>
      <c r="I116" s="40">
        <v>0</v>
      </c>
      <c r="J116" s="40">
        <v>0</v>
      </c>
      <c r="K116" s="40">
        <v>0</v>
      </c>
      <c r="L116" s="40">
        <v>0</v>
      </c>
      <c r="M116" s="87"/>
      <c r="N116" s="88"/>
    </row>
    <row r="117" spans="1:14" ht="114" customHeight="1">
      <c r="A117" s="89">
        <v>81</v>
      </c>
      <c r="B117" s="2" t="s">
        <v>59</v>
      </c>
      <c r="C117" s="61">
        <v>30</v>
      </c>
      <c r="D117" s="61">
        <v>0</v>
      </c>
      <c r="E117" s="61">
        <v>30</v>
      </c>
      <c r="F117" s="61">
        <v>0</v>
      </c>
      <c r="G117" s="69">
        <v>0</v>
      </c>
      <c r="H117" s="69">
        <v>0</v>
      </c>
      <c r="I117" s="61">
        <v>0</v>
      </c>
      <c r="J117" s="61">
        <v>0</v>
      </c>
      <c r="K117" s="61">
        <v>0</v>
      </c>
      <c r="L117" s="61">
        <v>0</v>
      </c>
      <c r="M117" s="103" t="s">
        <v>77</v>
      </c>
      <c r="N117" s="104"/>
    </row>
    <row r="118" spans="1:14" ht="16.5" thickBot="1">
      <c r="A118" s="90"/>
      <c r="B118" s="3" t="s">
        <v>24</v>
      </c>
      <c r="C118" s="62"/>
      <c r="D118" s="62"/>
      <c r="E118" s="62"/>
      <c r="F118" s="62"/>
      <c r="G118" s="71"/>
      <c r="H118" s="71"/>
      <c r="I118" s="62"/>
      <c r="J118" s="62"/>
      <c r="K118" s="62"/>
      <c r="L118" s="62"/>
      <c r="M118" s="101"/>
      <c r="N118" s="102"/>
    </row>
    <row r="119" spans="1:14" ht="21.75" customHeight="1" thickBot="1">
      <c r="A119" s="21">
        <v>82</v>
      </c>
      <c r="B119" s="3" t="s">
        <v>16</v>
      </c>
      <c r="C119" s="40">
        <v>0</v>
      </c>
      <c r="D119" s="40">
        <v>0</v>
      </c>
      <c r="E119" s="40">
        <v>0</v>
      </c>
      <c r="F119" s="40">
        <v>0</v>
      </c>
      <c r="G119" s="35">
        <v>0</v>
      </c>
      <c r="H119" s="35">
        <v>0</v>
      </c>
      <c r="I119" s="40">
        <v>0</v>
      </c>
      <c r="J119" s="40">
        <v>0</v>
      </c>
      <c r="K119" s="40">
        <v>0</v>
      </c>
      <c r="L119" s="40">
        <v>0</v>
      </c>
      <c r="M119" s="87"/>
      <c r="N119" s="88"/>
    </row>
    <row r="120" spans="1:14" ht="23.25" customHeight="1" thickBot="1">
      <c r="A120" s="21">
        <v>83</v>
      </c>
      <c r="B120" s="3" t="s">
        <v>17</v>
      </c>
      <c r="C120" s="40">
        <v>30</v>
      </c>
      <c r="D120" s="40">
        <v>0</v>
      </c>
      <c r="E120" s="40">
        <v>30</v>
      </c>
      <c r="F120" s="40">
        <v>0</v>
      </c>
      <c r="G120" s="35">
        <v>0</v>
      </c>
      <c r="H120" s="35">
        <v>0</v>
      </c>
      <c r="I120" s="40">
        <v>0</v>
      </c>
      <c r="J120" s="40">
        <v>0</v>
      </c>
      <c r="K120" s="40">
        <v>0</v>
      </c>
      <c r="L120" s="40">
        <v>0</v>
      </c>
      <c r="M120" s="87"/>
      <c r="N120" s="88"/>
    </row>
    <row r="121" spans="1:14" ht="26.25" customHeight="1" thickBot="1">
      <c r="A121" s="21">
        <v>84</v>
      </c>
      <c r="B121" s="3" t="s">
        <v>18</v>
      </c>
      <c r="C121" s="40">
        <v>0</v>
      </c>
      <c r="D121" s="40">
        <v>0</v>
      </c>
      <c r="E121" s="40">
        <v>0</v>
      </c>
      <c r="F121" s="40">
        <v>0</v>
      </c>
      <c r="G121" s="35">
        <v>0</v>
      </c>
      <c r="H121" s="35">
        <v>0</v>
      </c>
      <c r="I121" s="40">
        <v>0</v>
      </c>
      <c r="J121" s="40">
        <v>0</v>
      </c>
      <c r="K121" s="40">
        <v>0</v>
      </c>
      <c r="L121" s="40">
        <v>0</v>
      </c>
      <c r="M121" s="87"/>
      <c r="N121" s="88"/>
    </row>
    <row r="122" spans="1:14" ht="178.5" customHeight="1">
      <c r="A122" s="89">
        <v>85</v>
      </c>
      <c r="B122" s="2" t="s">
        <v>60</v>
      </c>
      <c r="C122" s="61">
        <f>SUM(D122:L124)</f>
        <v>437</v>
      </c>
      <c r="D122" s="61">
        <v>0</v>
      </c>
      <c r="E122" s="61">
        <v>103</v>
      </c>
      <c r="F122" s="61">
        <v>128</v>
      </c>
      <c r="G122" s="69">
        <v>78</v>
      </c>
      <c r="H122" s="69">
        <v>128</v>
      </c>
      <c r="I122" s="61">
        <v>0</v>
      </c>
      <c r="J122" s="61">
        <v>0</v>
      </c>
      <c r="K122" s="61">
        <v>0</v>
      </c>
      <c r="L122" s="61">
        <v>0</v>
      </c>
      <c r="M122" s="103" t="s">
        <v>78</v>
      </c>
      <c r="N122" s="104"/>
    </row>
    <row r="123" spans="1:14" ht="15.75" customHeight="1">
      <c r="A123" s="107"/>
      <c r="B123" s="2" t="s">
        <v>24</v>
      </c>
      <c r="C123" s="63"/>
      <c r="D123" s="63"/>
      <c r="E123" s="63"/>
      <c r="F123" s="63"/>
      <c r="G123" s="70"/>
      <c r="H123" s="70"/>
      <c r="I123" s="63"/>
      <c r="J123" s="63"/>
      <c r="K123" s="63"/>
      <c r="L123" s="63"/>
      <c r="M123" s="105"/>
      <c r="N123" s="106"/>
    </row>
    <row r="124" spans="1:14" ht="16.5" thickBot="1">
      <c r="A124" s="90"/>
      <c r="B124" s="15"/>
      <c r="C124" s="62"/>
      <c r="D124" s="62"/>
      <c r="E124" s="62"/>
      <c r="F124" s="62"/>
      <c r="G124" s="71"/>
      <c r="H124" s="71"/>
      <c r="I124" s="62"/>
      <c r="J124" s="62"/>
      <c r="K124" s="62"/>
      <c r="L124" s="62"/>
      <c r="M124" s="101"/>
      <c r="N124" s="102"/>
    </row>
    <row r="125" spans="1:14" ht="20.25" customHeight="1" thickBot="1">
      <c r="A125" s="21">
        <v>86</v>
      </c>
      <c r="B125" s="3" t="s">
        <v>16</v>
      </c>
      <c r="C125" s="40">
        <v>0</v>
      </c>
      <c r="D125" s="40">
        <v>0</v>
      </c>
      <c r="E125" s="40">
        <v>0</v>
      </c>
      <c r="F125" s="40">
        <v>0</v>
      </c>
      <c r="G125" s="35">
        <v>0</v>
      </c>
      <c r="H125" s="35">
        <v>0</v>
      </c>
      <c r="I125" s="40">
        <v>0</v>
      </c>
      <c r="J125" s="40">
        <v>0</v>
      </c>
      <c r="K125" s="40">
        <v>0</v>
      </c>
      <c r="L125" s="40">
        <v>0</v>
      </c>
      <c r="M125" s="87"/>
      <c r="N125" s="88"/>
    </row>
    <row r="126" spans="1:14" ht="20.25" customHeight="1" thickBot="1">
      <c r="A126" s="21">
        <v>87</v>
      </c>
      <c r="B126" s="3" t="s">
        <v>17</v>
      </c>
      <c r="C126" s="40">
        <f>SUM(D126+E126+F126+G126+H126+K126+L126)</f>
        <v>437</v>
      </c>
      <c r="D126" s="40">
        <v>0</v>
      </c>
      <c r="E126" s="40">
        <v>103</v>
      </c>
      <c r="F126" s="40">
        <v>128</v>
      </c>
      <c r="G126" s="35">
        <v>78</v>
      </c>
      <c r="H126" s="35">
        <v>128</v>
      </c>
      <c r="I126" s="40">
        <v>0</v>
      </c>
      <c r="J126" s="40">
        <v>0</v>
      </c>
      <c r="K126" s="40">
        <v>0</v>
      </c>
      <c r="L126" s="40">
        <v>0</v>
      </c>
      <c r="M126" s="87"/>
      <c r="N126" s="88"/>
    </row>
    <row r="127" spans="1:14" ht="18.75" customHeight="1" thickBot="1">
      <c r="A127" s="21">
        <v>88</v>
      </c>
      <c r="B127" s="3" t="s">
        <v>18</v>
      </c>
      <c r="C127" s="40">
        <v>0</v>
      </c>
      <c r="D127" s="40">
        <v>0</v>
      </c>
      <c r="E127" s="40">
        <v>0</v>
      </c>
      <c r="F127" s="40">
        <v>0</v>
      </c>
      <c r="G127" s="35">
        <v>0</v>
      </c>
      <c r="H127" s="35">
        <v>0</v>
      </c>
      <c r="I127" s="40">
        <v>0</v>
      </c>
      <c r="J127" s="40">
        <v>0</v>
      </c>
      <c r="K127" s="40">
        <v>0</v>
      </c>
      <c r="L127" s="40">
        <v>0</v>
      </c>
      <c r="M127" s="87"/>
      <c r="N127" s="88"/>
    </row>
    <row r="128" spans="1:14" ht="15.75" customHeight="1">
      <c r="A128" s="89">
        <v>89</v>
      </c>
      <c r="B128" s="91" t="s">
        <v>93</v>
      </c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3"/>
    </row>
    <row r="129" spans="1:14" ht="16.5" thickBot="1">
      <c r="A129" s="90"/>
      <c r="B129" s="94" t="s">
        <v>68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6"/>
    </row>
    <row r="130" spans="1:14" ht="16.5" thickBot="1">
      <c r="A130" s="21">
        <v>90</v>
      </c>
      <c r="B130" s="97" t="s">
        <v>61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9"/>
    </row>
    <row r="131" spans="1:14" ht="17.25" customHeight="1">
      <c r="A131" s="89">
        <v>100</v>
      </c>
      <c r="B131" s="7" t="s">
        <v>19</v>
      </c>
      <c r="C131" s="78">
        <f>SUM(D131:M132)</f>
        <v>156229.52099999998</v>
      </c>
      <c r="D131" s="78">
        <f>SUM(D133:D134)</f>
        <v>10565.332</v>
      </c>
      <c r="E131" s="78">
        <f>SUM(E134)</f>
        <v>11760.019</v>
      </c>
      <c r="F131" s="78">
        <f>SUM(F133:F134)</f>
        <v>12456.370999999999</v>
      </c>
      <c r="G131" s="78">
        <f>SUM(G133:G134)</f>
        <v>15930.877</v>
      </c>
      <c r="H131" s="78">
        <f>SUM(H133:H135)</f>
        <v>27408.55</v>
      </c>
      <c r="I131" s="78">
        <v>16617.060000000001</v>
      </c>
      <c r="J131" s="78">
        <v>20497.103999999999</v>
      </c>
      <c r="K131" s="78">
        <v>20497.103999999999</v>
      </c>
      <c r="L131" s="80">
        <v>20497.103999999999</v>
      </c>
      <c r="M131" s="81"/>
      <c r="N131" s="84"/>
    </row>
    <row r="132" spans="1:14" ht="21" customHeight="1" thickBot="1">
      <c r="A132" s="90"/>
      <c r="B132" s="8" t="s">
        <v>14</v>
      </c>
      <c r="C132" s="79"/>
      <c r="D132" s="79"/>
      <c r="E132" s="79"/>
      <c r="F132" s="79"/>
      <c r="G132" s="79"/>
      <c r="H132" s="79"/>
      <c r="I132" s="100"/>
      <c r="J132" s="100"/>
      <c r="K132" s="79"/>
      <c r="L132" s="82"/>
      <c r="M132" s="83"/>
      <c r="N132" s="85"/>
    </row>
    <row r="133" spans="1:14" ht="16.5" customHeight="1" thickBot="1">
      <c r="A133" s="21">
        <v>101</v>
      </c>
      <c r="B133" s="8" t="s">
        <v>16</v>
      </c>
      <c r="C133" s="39">
        <f>SUM(D133:M133)</f>
        <v>734.4</v>
      </c>
      <c r="D133" s="39">
        <v>0</v>
      </c>
      <c r="E133" s="39">
        <v>0</v>
      </c>
      <c r="F133" s="39">
        <v>422.7</v>
      </c>
      <c r="G133" s="39">
        <f>SUM(G141)</f>
        <v>311.7</v>
      </c>
      <c r="H133" s="44">
        <v>0</v>
      </c>
      <c r="I133" s="44">
        <v>0</v>
      </c>
      <c r="J133" s="44">
        <v>0</v>
      </c>
      <c r="K133" s="44">
        <v>0</v>
      </c>
      <c r="L133" s="86">
        <v>0</v>
      </c>
      <c r="M133" s="86"/>
      <c r="N133" s="24"/>
    </row>
    <row r="134" spans="1:14" ht="16.5" customHeight="1" thickBot="1">
      <c r="A134" s="58">
        <v>102</v>
      </c>
      <c r="B134" s="8" t="s">
        <v>17</v>
      </c>
      <c r="C134" s="39">
        <f>SUM(D134:M134)</f>
        <v>155495.12099999998</v>
      </c>
      <c r="D134" s="39">
        <f t="shared" ref="D134:H134" si="0">SUM(D142,D148)</f>
        <v>10565.332</v>
      </c>
      <c r="E134" s="39">
        <f t="shared" si="0"/>
        <v>11760.019</v>
      </c>
      <c r="F134" s="39">
        <f t="shared" si="0"/>
        <v>12033.670999999998</v>
      </c>
      <c r="G134" s="39">
        <f t="shared" si="0"/>
        <v>15619.177</v>
      </c>
      <c r="H134" s="44">
        <f t="shared" si="0"/>
        <v>27408.55</v>
      </c>
      <c r="I134" s="43">
        <v>16617.060000000001</v>
      </c>
      <c r="J134" s="43">
        <v>20497.103999999999</v>
      </c>
      <c r="K134" s="44">
        <v>20497.103999999999</v>
      </c>
      <c r="L134" s="86">
        <v>20497.103999999999</v>
      </c>
      <c r="M134" s="86"/>
      <c r="N134" s="24"/>
    </row>
    <row r="135" spans="1:14" ht="18" customHeight="1" thickBot="1">
      <c r="A135" s="21">
        <v>103</v>
      </c>
      <c r="B135" s="8" t="s">
        <v>18</v>
      </c>
      <c r="C135" s="39">
        <v>0</v>
      </c>
      <c r="D135" s="39">
        <v>0</v>
      </c>
      <c r="E135" s="39">
        <v>0</v>
      </c>
      <c r="F135" s="39">
        <v>0</v>
      </c>
      <c r="G135" s="39">
        <v>0</v>
      </c>
      <c r="H135" s="44">
        <v>0</v>
      </c>
      <c r="I135" s="44">
        <v>0</v>
      </c>
      <c r="J135" s="44">
        <v>0</v>
      </c>
      <c r="K135" s="44">
        <v>0</v>
      </c>
      <c r="L135" s="86">
        <v>0</v>
      </c>
      <c r="M135" s="86"/>
      <c r="N135" s="24"/>
    </row>
    <row r="136" spans="1:14" ht="64.5" customHeight="1" thickBot="1">
      <c r="A136" s="89">
        <v>104</v>
      </c>
      <c r="B136" s="9" t="s">
        <v>62</v>
      </c>
      <c r="C136" s="69">
        <f>SUM(C141:C142)</f>
        <v>156135.14099999997</v>
      </c>
      <c r="D136" s="69">
        <v>10547.332</v>
      </c>
      <c r="E136" s="69">
        <v>11742.019</v>
      </c>
      <c r="F136" s="69">
        <f>SUM(F141:F142)</f>
        <v>12438.991</v>
      </c>
      <c r="G136" s="69">
        <f>SUM(G141,G142)</f>
        <v>15912.377</v>
      </c>
      <c r="H136" s="74">
        <v>27386.05</v>
      </c>
      <c r="I136" s="64">
        <v>16617.060000000001</v>
      </c>
      <c r="J136" s="64">
        <v>20497.103999999999</v>
      </c>
      <c r="K136" s="74">
        <v>20497.103999999999</v>
      </c>
      <c r="L136" s="74">
        <v>20497.103999999999</v>
      </c>
      <c r="M136" s="74"/>
      <c r="N136" s="23" t="s">
        <v>79</v>
      </c>
    </row>
    <row r="137" spans="1:14" ht="16.5" thickBot="1">
      <c r="A137" s="107"/>
      <c r="B137" s="9" t="s">
        <v>24</v>
      </c>
      <c r="C137" s="70"/>
      <c r="D137" s="70"/>
      <c r="E137" s="70"/>
      <c r="F137" s="70"/>
      <c r="G137" s="70"/>
      <c r="H137" s="74"/>
      <c r="I137" s="65"/>
      <c r="J137" s="67"/>
      <c r="K137" s="74"/>
      <c r="L137" s="74"/>
      <c r="M137" s="74"/>
      <c r="N137" s="23" t="s">
        <v>80</v>
      </c>
    </row>
    <row r="138" spans="1:14" ht="16.5" thickBot="1">
      <c r="A138" s="107"/>
      <c r="B138" s="16"/>
      <c r="C138" s="70"/>
      <c r="D138" s="70"/>
      <c r="E138" s="70"/>
      <c r="F138" s="70"/>
      <c r="G138" s="70"/>
      <c r="H138" s="74"/>
      <c r="I138" s="65"/>
      <c r="J138" s="67"/>
      <c r="K138" s="74"/>
      <c r="L138" s="74"/>
      <c r="M138" s="74"/>
      <c r="N138" s="23" t="s">
        <v>81</v>
      </c>
    </row>
    <row r="139" spans="1:14" ht="16.5" thickBot="1">
      <c r="A139" s="107"/>
      <c r="B139" s="16"/>
      <c r="C139" s="70"/>
      <c r="D139" s="70"/>
      <c r="E139" s="70"/>
      <c r="F139" s="70"/>
      <c r="G139" s="70"/>
      <c r="H139" s="64"/>
      <c r="I139" s="66"/>
      <c r="J139" s="68"/>
      <c r="K139" s="64"/>
      <c r="L139" s="64"/>
      <c r="M139" s="64"/>
      <c r="N139" s="20" t="s">
        <v>82</v>
      </c>
    </row>
    <row r="140" spans="1:14" ht="16.5" customHeight="1" thickBot="1">
      <c r="A140" s="26">
        <v>105</v>
      </c>
      <c r="B140" s="22" t="s">
        <v>15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55">
        <v>0</v>
      </c>
      <c r="I140" s="55">
        <v>0</v>
      </c>
      <c r="J140" s="37">
        <v>0</v>
      </c>
      <c r="K140" s="47">
        <v>0</v>
      </c>
      <c r="L140" s="74">
        <v>0</v>
      </c>
      <c r="M140" s="74"/>
      <c r="N140" s="24"/>
    </row>
    <row r="141" spans="1:14" ht="17.25" customHeight="1" thickBot="1">
      <c r="A141" s="21">
        <v>106</v>
      </c>
      <c r="B141" s="13" t="s">
        <v>16</v>
      </c>
      <c r="C141" s="35">
        <f>SUM(D141:M141)</f>
        <v>734.4</v>
      </c>
      <c r="D141" s="35">
        <v>0</v>
      </c>
      <c r="E141" s="35">
        <v>0</v>
      </c>
      <c r="F141" s="35">
        <v>422.7</v>
      </c>
      <c r="G141" s="35">
        <v>311.7</v>
      </c>
      <c r="H141" s="55">
        <v>0</v>
      </c>
      <c r="I141" s="55">
        <v>0</v>
      </c>
      <c r="J141" s="37">
        <v>0</v>
      </c>
      <c r="K141" s="47">
        <v>0</v>
      </c>
      <c r="L141" s="74">
        <v>0</v>
      </c>
      <c r="M141" s="74"/>
      <c r="N141" s="24"/>
    </row>
    <row r="142" spans="1:14" ht="15.75" customHeight="1" thickBot="1">
      <c r="A142" s="58">
        <v>107</v>
      </c>
      <c r="B142" s="57" t="s">
        <v>17</v>
      </c>
      <c r="C142" s="35">
        <f>SUM(D142:L142)</f>
        <v>155400.74099999998</v>
      </c>
      <c r="D142" s="35">
        <v>10547.332</v>
      </c>
      <c r="E142" s="35">
        <v>11742.019</v>
      </c>
      <c r="F142" s="35">
        <v>12016.290999999999</v>
      </c>
      <c r="G142" s="35">
        <v>15600.677</v>
      </c>
      <c r="H142" s="56">
        <v>27386.05</v>
      </c>
      <c r="I142" s="56">
        <v>16617.060000000001</v>
      </c>
      <c r="J142" s="47">
        <v>20497.103999999999</v>
      </c>
      <c r="K142" s="47">
        <v>20497.103999999999</v>
      </c>
      <c r="L142" s="47">
        <v>20497.103999999999</v>
      </c>
      <c r="M142" s="47"/>
      <c r="N142" s="24"/>
    </row>
    <row r="143" spans="1:14" ht="15.75" customHeight="1" thickBot="1">
      <c r="A143" s="21">
        <v>108</v>
      </c>
      <c r="B143" s="13" t="s">
        <v>18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7">
        <v>0</v>
      </c>
      <c r="I143" s="37">
        <v>0</v>
      </c>
      <c r="J143" s="37">
        <v>0</v>
      </c>
      <c r="K143" s="47">
        <v>0</v>
      </c>
      <c r="L143" s="47">
        <v>0</v>
      </c>
      <c r="M143" s="47"/>
      <c r="N143" s="24"/>
    </row>
    <row r="144" spans="1:14" ht="54" customHeight="1" thickBot="1">
      <c r="A144" s="89">
        <v>109</v>
      </c>
      <c r="B144" s="9" t="s">
        <v>65</v>
      </c>
      <c r="C144" s="69">
        <f>SUM(D144:H145)</f>
        <v>94.38</v>
      </c>
      <c r="D144" s="69">
        <v>18</v>
      </c>
      <c r="E144" s="69">
        <v>18</v>
      </c>
      <c r="F144" s="69">
        <v>17.38</v>
      </c>
      <c r="G144" s="69">
        <f>SUM(G148)</f>
        <v>18.5</v>
      </c>
      <c r="H144" s="72">
        <v>22.5</v>
      </c>
      <c r="I144" s="45">
        <v>0</v>
      </c>
      <c r="J144" s="45">
        <v>0</v>
      </c>
      <c r="K144" s="69">
        <v>0</v>
      </c>
      <c r="L144" s="69">
        <v>0</v>
      </c>
      <c r="M144" s="37"/>
      <c r="N144" s="73" t="s">
        <v>56</v>
      </c>
    </row>
    <row r="145" spans="1:14" ht="16.5" thickBot="1">
      <c r="A145" s="90"/>
      <c r="B145" s="13" t="s">
        <v>24</v>
      </c>
      <c r="C145" s="71"/>
      <c r="D145" s="71"/>
      <c r="E145" s="71"/>
      <c r="F145" s="71"/>
      <c r="G145" s="71"/>
      <c r="H145" s="72"/>
      <c r="I145" s="34"/>
      <c r="J145" s="34"/>
      <c r="K145" s="71"/>
      <c r="L145" s="71"/>
      <c r="M145" s="37"/>
      <c r="N145" s="73"/>
    </row>
    <row r="146" spans="1:14" ht="18" customHeight="1" thickBot="1">
      <c r="A146" s="21">
        <v>110</v>
      </c>
      <c r="B146" s="13" t="s">
        <v>15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/>
      <c r="N146" s="23"/>
    </row>
    <row r="147" spans="1:14" ht="16.5" customHeight="1" thickBot="1">
      <c r="A147" s="21">
        <v>111</v>
      </c>
      <c r="B147" s="13" t="s">
        <v>16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/>
      <c r="N147" s="24"/>
    </row>
    <row r="148" spans="1:14" ht="15.75" customHeight="1" thickBot="1">
      <c r="A148" s="21">
        <v>112</v>
      </c>
      <c r="B148" s="13" t="s">
        <v>17</v>
      </c>
      <c r="C148" s="35">
        <f>SUM(D148:M148)</f>
        <v>94.38</v>
      </c>
      <c r="D148" s="35">
        <v>18</v>
      </c>
      <c r="E148" s="35">
        <v>18</v>
      </c>
      <c r="F148" s="35">
        <v>17.38</v>
      </c>
      <c r="G148" s="35">
        <v>18.5</v>
      </c>
      <c r="H148" s="37">
        <v>22.5</v>
      </c>
      <c r="I148" s="37">
        <v>0</v>
      </c>
      <c r="J148" s="37">
        <v>0</v>
      </c>
      <c r="K148" s="37">
        <v>0</v>
      </c>
      <c r="L148" s="72">
        <v>0</v>
      </c>
      <c r="M148" s="72"/>
      <c r="N148" s="24"/>
    </row>
    <row r="149" spans="1:14" ht="15.75" customHeight="1" thickBot="1">
      <c r="A149" s="21">
        <v>113</v>
      </c>
      <c r="B149" s="13" t="s">
        <v>18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7">
        <v>0</v>
      </c>
      <c r="I149" s="37">
        <v>0</v>
      </c>
      <c r="J149" s="37">
        <v>0</v>
      </c>
      <c r="K149" s="37">
        <v>0</v>
      </c>
      <c r="L149" s="72">
        <v>0</v>
      </c>
      <c r="M149" s="72"/>
      <c r="N149" s="24"/>
    </row>
    <row r="150" spans="1:14" ht="16.5" thickBot="1">
      <c r="A150" s="89">
        <v>114</v>
      </c>
      <c r="B150" s="9" t="s">
        <v>66</v>
      </c>
      <c r="C150" s="69">
        <f>SUM(D150:K152)</f>
        <v>0</v>
      </c>
      <c r="D150" s="69">
        <v>0</v>
      </c>
      <c r="E150" s="69">
        <v>0</v>
      </c>
      <c r="F150" s="69">
        <v>0</v>
      </c>
      <c r="G150" s="69">
        <v>0</v>
      </c>
      <c r="H150" s="72">
        <v>0</v>
      </c>
      <c r="I150" s="69">
        <v>0</v>
      </c>
      <c r="J150" s="69">
        <v>0</v>
      </c>
      <c r="K150" s="72">
        <v>0</v>
      </c>
      <c r="L150" s="72">
        <v>0</v>
      </c>
      <c r="M150" s="72"/>
      <c r="N150" s="18" t="s">
        <v>63</v>
      </c>
    </row>
    <row r="151" spans="1:14" ht="81.75" customHeight="1" thickBot="1">
      <c r="A151" s="107"/>
      <c r="B151" s="9" t="s">
        <v>67</v>
      </c>
      <c r="C151" s="70"/>
      <c r="D151" s="70"/>
      <c r="E151" s="70"/>
      <c r="F151" s="70"/>
      <c r="G151" s="70"/>
      <c r="H151" s="72"/>
      <c r="I151" s="70"/>
      <c r="J151" s="70"/>
      <c r="K151" s="72"/>
      <c r="L151" s="72"/>
      <c r="M151" s="72"/>
      <c r="N151" s="28" t="s">
        <v>89</v>
      </c>
    </row>
    <row r="152" spans="1:14" ht="16.5" thickBot="1">
      <c r="A152" s="90"/>
      <c r="B152" s="13" t="s">
        <v>24</v>
      </c>
      <c r="C152" s="71"/>
      <c r="D152" s="71"/>
      <c r="E152" s="71"/>
      <c r="F152" s="71"/>
      <c r="G152" s="76"/>
      <c r="H152" s="72"/>
      <c r="I152" s="71"/>
      <c r="J152" s="71"/>
      <c r="K152" s="72"/>
      <c r="L152" s="72"/>
      <c r="M152" s="72"/>
      <c r="N152" s="19"/>
    </row>
    <row r="153" spans="1:14" ht="16.5" customHeight="1" thickBot="1">
      <c r="A153" s="21">
        <v>115</v>
      </c>
      <c r="B153" s="13" t="s">
        <v>15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7">
        <v>0</v>
      </c>
      <c r="I153" s="29">
        <v>0</v>
      </c>
      <c r="J153" s="29">
        <v>0</v>
      </c>
      <c r="K153" s="17">
        <v>0</v>
      </c>
      <c r="L153" s="75">
        <v>0</v>
      </c>
      <c r="M153" s="75"/>
      <c r="N153" s="12"/>
    </row>
    <row r="154" spans="1:14" ht="16.5" customHeight="1" thickBot="1">
      <c r="A154" s="21">
        <v>116</v>
      </c>
      <c r="B154" s="13" t="s">
        <v>16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7">
        <v>0</v>
      </c>
      <c r="I154" s="29">
        <v>0</v>
      </c>
      <c r="J154" s="29">
        <v>0</v>
      </c>
      <c r="K154" s="17">
        <v>0</v>
      </c>
      <c r="L154" s="75">
        <v>0</v>
      </c>
      <c r="M154" s="75"/>
      <c r="N154" s="12"/>
    </row>
    <row r="155" spans="1:14" ht="16.5" customHeight="1" thickBot="1">
      <c r="A155" s="21">
        <v>117</v>
      </c>
      <c r="B155" s="13" t="s">
        <v>17</v>
      </c>
      <c r="C155" s="11">
        <f>SUM(D155:M155)</f>
        <v>0</v>
      </c>
      <c r="D155" s="11">
        <v>0</v>
      </c>
      <c r="E155" s="11">
        <v>0</v>
      </c>
      <c r="F155" s="11">
        <v>0</v>
      </c>
      <c r="G155" s="11">
        <v>0</v>
      </c>
      <c r="H155" s="17">
        <v>0</v>
      </c>
      <c r="I155" s="29">
        <v>0</v>
      </c>
      <c r="J155" s="29">
        <v>0</v>
      </c>
      <c r="K155" s="17">
        <v>0</v>
      </c>
      <c r="L155" s="75">
        <v>0</v>
      </c>
      <c r="M155" s="75"/>
      <c r="N155" s="12"/>
    </row>
    <row r="156" spans="1:14" ht="15.75" customHeight="1" thickBot="1">
      <c r="A156" s="21">
        <v>118</v>
      </c>
      <c r="B156" s="13" t="s">
        <v>18</v>
      </c>
      <c r="C156" s="11">
        <f>SUM(D156:M156)</f>
        <v>0</v>
      </c>
      <c r="D156" s="11">
        <v>0</v>
      </c>
      <c r="E156" s="11">
        <v>0</v>
      </c>
      <c r="F156" s="11">
        <v>0</v>
      </c>
      <c r="G156" s="11">
        <v>0</v>
      </c>
      <c r="H156" s="17">
        <v>0</v>
      </c>
      <c r="I156" s="29">
        <v>0</v>
      </c>
      <c r="J156" s="29">
        <v>0</v>
      </c>
      <c r="K156" s="17">
        <v>0</v>
      </c>
      <c r="L156" s="75">
        <v>0</v>
      </c>
      <c r="M156" s="75"/>
      <c r="N156" s="12"/>
    </row>
  </sheetData>
  <mergeCells count="357">
    <mergeCell ref="A75:A79"/>
    <mergeCell ref="A68:A71"/>
    <mergeCell ref="A60:A61"/>
    <mergeCell ref="A34:A36"/>
    <mergeCell ref="K144:K145"/>
    <mergeCell ref="L144:L145"/>
    <mergeCell ref="A144:A145"/>
    <mergeCell ref="A150:A152"/>
    <mergeCell ref="A136:A139"/>
    <mergeCell ref="A122:A124"/>
    <mergeCell ref="A104:A108"/>
    <mergeCell ref="A99:A100"/>
    <mergeCell ref="A94:A95"/>
    <mergeCell ref="A88:A90"/>
    <mergeCell ref="A83:A84"/>
    <mergeCell ref="K47:K50"/>
    <mergeCell ref="L47:L50"/>
    <mergeCell ref="B63:N63"/>
    <mergeCell ref="M64:N64"/>
    <mergeCell ref="M65:N65"/>
    <mergeCell ref="B60:B61"/>
    <mergeCell ref="D60:D61"/>
    <mergeCell ref="E60:E61"/>
    <mergeCell ref="F60:F61"/>
    <mergeCell ref="A9:A10"/>
    <mergeCell ref="C9:C10"/>
    <mergeCell ref="D9:D10"/>
    <mergeCell ref="E9:E10"/>
    <mergeCell ref="F9:F10"/>
    <mergeCell ref="G9:G10"/>
    <mergeCell ref="H9:H10"/>
    <mergeCell ref="A5:A7"/>
    <mergeCell ref="B5:B7"/>
    <mergeCell ref="C5:M5"/>
    <mergeCell ref="C6:M6"/>
    <mergeCell ref="K9:K10"/>
    <mergeCell ref="L9:M10"/>
    <mergeCell ref="J9:J10"/>
    <mergeCell ref="L11:M11"/>
    <mergeCell ref="L12:M12"/>
    <mergeCell ref="L13:M13"/>
    <mergeCell ref="N5:N7"/>
    <mergeCell ref="L7:M7"/>
    <mergeCell ref="L8:M8"/>
    <mergeCell ref="L14:M14"/>
    <mergeCell ref="B15:N15"/>
    <mergeCell ref="G1:N1"/>
    <mergeCell ref="N9:N10"/>
    <mergeCell ref="B3:L3"/>
    <mergeCell ref="I9:I10"/>
    <mergeCell ref="A16:A17"/>
    <mergeCell ref="C16:C17"/>
    <mergeCell ref="D16:D17"/>
    <mergeCell ref="E16:E17"/>
    <mergeCell ref="F16:F17"/>
    <mergeCell ref="G16:G17"/>
    <mergeCell ref="H16:H17"/>
    <mergeCell ref="K16:K17"/>
    <mergeCell ref="B28:N28"/>
    <mergeCell ref="B22:N22"/>
    <mergeCell ref="M23:N23"/>
    <mergeCell ref="M24:N24"/>
    <mergeCell ref="M25:N25"/>
    <mergeCell ref="M26:N26"/>
    <mergeCell ref="M27:N27"/>
    <mergeCell ref="N16:N17"/>
    <mergeCell ref="L18:M18"/>
    <mergeCell ref="L19:M19"/>
    <mergeCell ref="L20:M20"/>
    <mergeCell ref="L21:M21"/>
    <mergeCell ref="I16:I17"/>
    <mergeCell ref="J16:J17"/>
    <mergeCell ref="L16:L17"/>
    <mergeCell ref="M30:N30"/>
    <mergeCell ref="M31:N31"/>
    <mergeCell ref="M32:N32"/>
    <mergeCell ref="M33:N33"/>
    <mergeCell ref="C34:C36"/>
    <mergeCell ref="D34:D36"/>
    <mergeCell ref="E34:E36"/>
    <mergeCell ref="F34:F36"/>
    <mergeCell ref="M37:N37"/>
    <mergeCell ref="M38:N38"/>
    <mergeCell ref="M39:N39"/>
    <mergeCell ref="M40:N40"/>
    <mergeCell ref="B41:N41"/>
    <mergeCell ref="G34:G36"/>
    <mergeCell ref="H34:H36"/>
    <mergeCell ref="K34:K36"/>
    <mergeCell ref="L34:L36"/>
    <mergeCell ref="M34:N34"/>
    <mergeCell ref="M35:N35"/>
    <mergeCell ref="M36:N36"/>
    <mergeCell ref="I34:I36"/>
    <mergeCell ref="J34:J36"/>
    <mergeCell ref="M47:N50"/>
    <mergeCell ref="M51:N51"/>
    <mergeCell ref="M42:N42"/>
    <mergeCell ref="M43:N43"/>
    <mergeCell ref="M44:N44"/>
    <mergeCell ref="M45:N45"/>
    <mergeCell ref="M46:N46"/>
    <mergeCell ref="A55:A58"/>
    <mergeCell ref="C55:C58"/>
    <mergeCell ref="D55:D58"/>
    <mergeCell ref="E55:E58"/>
    <mergeCell ref="F55:F58"/>
    <mergeCell ref="G55:G58"/>
    <mergeCell ref="H55:H58"/>
    <mergeCell ref="G47:G50"/>
    <mergeCell ref="H47:H50"/>
    <mergeCell ref="A47:A50"/>
    <mergeCell ref="C47:C50"/>
    <mergeCell ref="D47:D50"/>
    <mergeCell ref="E47:E50"/>
    <mergeCell ref="F47:F50"/>
    <mergeCell ref="K55:K58"/>
    <mergeCell ref="L55:L58"/>
    <mergeCell ref="M55:N55"/>
    <mergeCell ref="M56:N56"/>
    <mergeCell ref="M57:N57"/>
    <mergeCell ref="M58:N58"/>
    <mergeCell ref="M52:N52"/>
    <mergeCell ref="M53:N53"/>
    <mergeCell ref="M54:N54"/>
    <mergeCell ref="L60:L61"/>
    <mergeCell ref="M60:N61"/>
    <mergeCell ref="M62:N62"/>
    <mergeCell ref="M59:N59"/>
    <mergeCell ref="G60:G61"/>
    <mergeCell ref="H60:H61"/>
    <mergeCell ref="K60:K61"/>
    <mergeCell ref="L68:L71"/>
    <mergeCell ref="M68:N68"/>
    <mergeCell ref="M69:N69"/>
    <mergeCell ref="M70:N70"/>
    <mergeCell ref="M71:N71"/>
    <mergeCell ref="M72:N72"/>
    <mergeCell ref="M66:N66"/>
    <mergeCell ref="M67:N67"/>
    <mergeCell ref="C68:C71"/>
    <mergeCell ref="D68:D71"/>
    <mergeCell ref="E68:E71"/>
    <mergeCell ref="F68:F71"/>
    <mergeCell ref="G68:G71"/>
    <mergeCell ref="H68:H71"/>
    <mergeCell ref="K68:K71"/>
    <mergeCell ref="L75:L79"/>
    <mergeCell ref="M75:N75"/>
    <mergeCell ref="M76:N76"/>
    <mergeCell ref="M77:N77"/>
    <mergeCell ref="M78:N78"/>
    <mergeCell ref="M79:N79"/>
    <mergeCell ref="M73:N73"/>
    <mergeCell ref="M74:N74"/>
    <mergeCell ref="C75:C79"/>
    <mergeCell ref="D75:D79"/>
    <mergeCell ref="E75:E79"/>
    <mergeCell ref="F75:F79"/>
    <mergeCell ref="G75:G79"/>
    <mergeCell ref="H75:H79"/>
    <mergeCell ref="K75:K79"/>
    <mergeCell ref="K83:K84"/>
    <mergeCell ref="L83:L84"/>
    <mergeCell ref="M83:N83"/>
    <mergeCell ref="M84:N84"/>
    <mergeCell ref="M85:N85"/>
    <mergeCell ref="M80:N80"/>
    <mergeCell ref="M81:N81"/>
    <mergeCell ref="M82:N82"/>
    <mergeCell ref="C83:C84"/>
    <mergeCell ref="D83:D84"/>
    <mergeCell ref="E83:E84"/>
    <mergeCell ref="F83:F84"/>
    <mergeCell ref="G83:G84"/>
    <mergeCell ref="H83:H84"/>
    <mergeCell ref="I83:I84"/>
    <mergeCell ref="J83:J84"/>
    <mergeCell ref="L88:L90"/>
    <mergeCell ref="M88:N88"/>
    <mergeCell ref="M89:N89"/>
    <mergeCell ref="M90:N90"/>
    <mergeCell ref="M91:N91"/>
    <mergeCell ref="M92:N92"/>
    <mergeCell ref="M86:N86"/>
    <mergeCell ref="M87:N87"/>
    <mergeCell ref="C88:C90"/>
    <mergeCell ref="D88:D90"/>
    <mergeCell ref="E88:E90"/>
    <mergeCell ref="F88:F90"/>
    <mergeCell ref="G88:G90"/>
    <mergeCell ref="H88:H90"/>
    <mergeCell ref="K88:K90"/>
    <mergeCell ref="I88:I90"/>
    <mergeCell ref="J88:J90"/>
    <mergeCell ref="M94:N94"/>
    <mergeCell ref="M95:N95"/>
    <mergeCell ref="M96:N96"/>
    <mergeCell ref="M97:N97"/>
    <mergeCell ref="M98:N98"/>
    <mergeCell ref="M93:N93"/>
    <mergeCell ref="C94:C95"/>
    <mergeCell ref="D94:D95"/>
    <mergeCell ref="E94:E95"/>
    <mergeCell ref="F94:F95"/>
    <mergeCell ref="G94:G95"/>
    <mergeCell ref="H94:H95"/>
    <mergeCell ref="K94:K95"/>
    <mergeCell ref="L94:L95"/>
    <mergeCell ref="I94:I95"/>
    <mergeCell ref="J94:J95"/>
    <mergeCell ref="H99:H100"/>
    <mergeCell ref="K99:K100"/>
    <mergeCell ref="L99:L100"/>
    <mergeCell ref="M99:N99"/>
    <mergeCell ref="M100:N100"/>
    <mergeCell ref="C99:C100"/>
    <mergeCell ref="D99:D100"/>
    <mergeCell ref="E99:E100"/>
    <mergeCell ref="F99:F100"/>
    <mergeCell ref="G99:G100"/>
    <mergeCell ref="I99:I100"/>
    <mergeCell ref="J99:J100"/>
    <mergeCell ref="M101:N101"/>
    <mergeCell ref="M102:N102"/>
    <mergeCell ref="M103:N103"/>
    <mergeCell ref="C104:C108"/>
    <mergeCell ref="D104:D108"/>
    <mergeCell ref="E104:E108"/>
    <mergeCell ref="F104:F108"/>
    <mergeCell ref="G104:G108"/>
    <mergeCell ref="H104:H108"/>
    <mergeCell ref="K104:K108"/>
    <mergeCell ref="L104:L108"/>
    <mergeCell ref="M104:N104"/>
    <mergeCell ref="M105:N105"/>
    <mergeCell ref="M106:N106"/>
    <mergeCell ref="M107:N107"/>
    <mergeCell ref="M108:N108"/>
    <mergeCell ref="I104:I108"/>
    <mergeCell ref="J104:J108"/>
    <mergeCell ref="L112:L113"/>
    <mergeCell ref="M112:N112"/>
    <mergeCell ref="M113:N113"/>
    <mergeCell ref="M109:N109"/>
    <mergeCell ref="M110:N110"/>
    <mergeCell ref="M111:N111"/>
    <mergeCell ref="A117:A118"/>
    <mergeCell ref="C117:C118"/>
    <mergeCell ref="D117:D118"/>
    <mergeCell ref="E117:E118"/>
    <mergeCell ref="F117:F118"/>
    <mergeCell ref="G117:G118"/>
    <mergeCell ref="H117:H118"/>
    <mergeCell ref="H112:H113"/>
    <mergeCell ref="K112:K113"/>
    <mergeCell ref="A112:A113"/>
    <mergeCell ref="C112:C113"/>
    <mergeCell ref="D112:D113"/>
    <mergeCell ref="E112:E113"/>
    <mergeCell ref="F112:F113"/>
    <mergeCell ref="G112:G113"/>
    <mergeCell ref="K117:K118"/>
    <mergeCell ref="L117:L118"/>
    <mergeCell ref="M117:N117"/>
    <mergeCell ref="G122:G124"/>
    <mergeCell ref="H122:H124"/>
    <mergeCell ref="K122:K124"/>
    <mergeCell ref="L122:L124"/>
    <mergeCell ref="M118:N118"/>
    <mergeCell ref="M119:N119"/>
    <mergeCell ref="M120:N120"/>
    <mergeCell ref="M114:N114"/>
    <mergeCell ref="M115:N115"/>
    <mergeCell ref="M116:N116"/>
    <mergeCell ref="M122:N122"/>
    <mergeCell ref="M123:N123"/>
    <mergeCell ref="M124:N124"/>
    <mergeCell ref="A128:A129"/>
    <mergeCell ref="B128:N128"/>
    <mergeCell ref="B129:N129"/>
    <mergeCell ref="B130:N130"/>
    <mergeCell ref="A131:A132"/>
    <mergeCell ref="C131:C132"/>
    <mergeCell ref="D131:D132"/>
    <mergeCell ref="E131:E132"/>
    <mergeCell ref="F131:F132"/>
    <mergeCell ref="G131:G132"/>
    <mergeCell ref="I131:I132"/>
    <mergeCell ref="J131:J132"/>
    <mergeCell ref="C136:C139"/>
    <mergeCell ref="D136:D139"/>
    <mergeCell ref="E136:E139"/>
    <mergeCell ref="F136:F139"/>
    <mergeCell ref="G136:G139"/>
    <mergeCell ref="H136:H139"/>
    <mergeCell ref="O10:O11"/>
    <mergeCell ref="K136:K139"/>
    <mergeCell ref="L136:M139"/>
    <mergeCell ref="H131:H132"/>
    <mergeCell ref="K131:K132"/>
    <mergeCell ref="L131:M132"/>
    <mergeCell ref="N131:N132"/>
    <mergeCell ref="L133:M133"/>
    <mergeCell ref="L134:M134"/>
    <mergeCell ref="L135:M135"/>
    <mergeCell ref="M125:N125"/>
    <mergeCell ref="M126:N126"/>
    <mergeCell ref="M127:N127"/>
    <mergeCell ref="M121:N121"/>
    <mergeCell ref="C122:C124"/>
    <mergeCell ref="D122:D124"/>
    <mergeCell ref="E122:E124"/>
    <mergeCell ref="F122:F124"/>
    <mergeCell ref="K150:K152"/>
    <mergeCell ref="L150:M152"/>
    <mergeCell ref="L153:M153"/>
    <mergeCell ref="L154:M154"/>
    <mergeCell ref="L155:M155"/>
    <mergeCell ref="L156:M156"/>
    <mergeCell ref="C150:C152"/>
    <mergeCell ref="D150:D152"/>
    <mergeCell ref="E150:E152"/>
    <mergeCell ref="F150:F152"/>
    <mergeCell ref="G150:G152"/>
    <mergeCell ref="H150:H152"/>
    <mergeCell ref="I150:I152"/>
    <mergeCell ref="J150:J152"/>
    <mergeCell ref="L148:M148"/>
    <mergeCell ref="L149:M149"/>
    <mergeCell ref="H144:H145"/>
    <mergeCell ref="N144:N145"/>
    <mergeCell ref="L140:M140"/>
    <mergeCell ref="L141:M141"/>
    <mergeCell ref="C144:C145"/>
    <mergeCell ref="D144:D145"/>
    <mergeCell ref="E144:E145"/>
    <mergeCell ref="F144:F145"/>
    <mergeCell ref="G144:G145"/>
    <mergeCell ref="I112:I113"/>
    <mergeCell ref="J112:J113"/>
    <mergeCell ref="I117:I118"/>
    <mergeCell ref="J117:J118"/>
    <mergeCell ref="I122:I124"/>
    <mergeCell ref="J122:J124"/>
    <mergeCell ref="I136:I139"/>
    <mergeCell ref="J136:J139"/>
    <mergeCell ref="I47:I50"/>
    <mergeCell ref="J47:J50"/>
    <mergeCell ref="I55:I58"/>
    <mergeCell ref="J55:J58"/>
    <mergeCell ref="I60:I61"/>
    <mergeCell ref="J60:J61"/>
    <mergeCell ref="I68:I71"/>
    <mergeCell ref="J68:J71"/>
    <mergeCell ref="I75:I79"/>
    <mergeCell ref="J75:J7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2020-11-06T04:47:00Z</dcterms:modified>
</cp:coreProperties>
</file>