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<sst xmlns="http://schemas.openxmlformats.org/spreadsheetml/2006/main" count="124" uniqueCount="95">
  <si>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</si>
  <si>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</si>
  <si>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</si>
  <si>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</si>
  <si>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</si>
  <si>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</si>
  <si>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</si>
  <si>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</si>
  <si>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</si>
  <si>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</si>
  <si>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</si>
  <si>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Номер строки целевых показателей и индикаторов,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</si>
  <si>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</si>
  <si>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</si>
  <si>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</si>
  <si>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</si>
  <si>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Всего по направлению     </t>
  </si>
  <si>
    <t xml:space="preserve">в том числе              </t>
  </si>
  <si>
    <t xml:space="preserve">"Прочие нужды", </t>
  </si>
  <si>
    <t>Цель 1. Создание условий для устойчивого развития объектов внешнего благоустройства на территории городского округа Пелым</t>
  </si>
  <si>
    <t>Задача 1.1. Комплексное благоустройство дворовых территорий многоквартирных домов</t>
  </si>
  <si>
    <t>местный бюджет</t>
  </si>
  <si>
    <t>Задача 1.2. Организация в границах городского округа Пелым уличного освещения</t>
  </si>
  <si>
    <t>Задача 1.3. Улучшение санитарного состояния территории городского округа Пелым</t>
  </si>
  <si>
    <t>Задача 2.1 Создание целостной системы управления энергосбережения</t>
  </si>
  <si>
    <t xml:space="preserve">областной бюджет </t>
  </si>
  <si>
    <t xml:space="preserve">местный бюджет </t>
  </si>
  <si>
    <t>Цель 4. Повышение комфортности и безопасности проживания населения, за счет развития и поддержки жилищного и коммунального хозяйства в многоквартирных домах на территории городского округа Пелым</t>
  </si>
  <si>
    <t xml:space="preserve">           Задача 4.1: Содержание муниципального имущества, соразмерно муниципальной доле собственности этого имущества</t>
  </si>
  <si>
    <t>Подпрограмма 5. « Экологическая программа городского округа Пелым»</t>
  </si>
  <si>
    <t>Цель 5. «Создание условий для поддержания и улучшения экологического благополучия на территории городского округа Пелым»</t>
  </si>
  <si>
    <t xml:space="preserve">          Задача 5.1. «Обеспечение предотвращения вредного воздействия отходов производства и потребления на здоровье человека и окружающую среду на территории городского округа Пелым»</t>
  </si>
  <si>
    <t>Цель 6. Создание условий для развития и содержания улично-дорожной сети на территории городского округа Пелым</t>
  </si>
  <si>
    <t>Задача 6.1. Улучшение качества состояния дорог и улиц городского округа Пелым</t>
  </si>
  <si>
    <t>Задача 6.2. Обеспечение безопасности дорожного движения на территории городского округа Пелым</t>
  </si>
  <si>
    <t xml:space="preserve">План мероприятий по выполнению муниципальной программы 
«Развитие жилищно-коммунального хозяйства, обеспечение сохранности автомобильных дорог, повышение энергетической 
эффективности и охрана окружающей среды в городском округе Пелым» на 2015-2021 годы
</t>
  </si>
  <si>
    <t xml:space="preserve">          Цель 2. Повышение эффективности использования  энергетических ресурсов объектами соцкультбыта и предприятиями ЖКХ без ущемления интересов потребителей, снижение затрат бюджета на приобретение топливно-энергетических ресурсов, улучшение финансового состояния предприятий ЖКХ за счет снижения платежей за энергоресурсы, стимулирование проведения энергосберегающей политики производителями и потребителями энергетических ресурсов на основе экономической заинтересованности</t>
  </si>
  <si>
    <t>итого по подпрограмме 6</t>
  </si>
  <si>
    <t>итого по подпрограмме 5</t>
  </si>
  <si>
    <t>итого по подпрограмме 4</t>
  </si>
  <si>
    <t>итого по подпрограмме 3</t>
  </si>
  <si>
    <t>итого по подпрограмме 2</t>
  </si>
  <si>
    <t>итого по подпрограмме 1</t>
  </si>
  <si>
    <t>Подпрограмма 2.  «Энергосбережение и повышение энергетической эффективности  на территории городского округа Пелым»</t>
  </si>
  <si>
    <t>Задача 1.4. Ликвидация ветхих аварийных объектов недвижимости</t>
  </si>
  <si>
    <t>Подпрограмма 3.  «Переселение жителей на территории городского округа Пелым из ветхого аварийного жилого фонда» финансирования и привлечения внебюджетных ресурсов, средств областного бюджета</t>
  </si>
  <si>
    <t>Подпрограмма 4. "Содержание и капитальный ремонт общего имущества  муниципального жилищного фонда на территории городского округа Пелым"</t>
  </si>
  <si>
    <t>местный бюджет:</t>
  </si>
  <si>
    <t xml:space="preserve">     Цель 3.: Ликвидация ветхого и аварийного жилищного фонда на территории городского округа Пелым с учетом реальных возможностей бюджетного финансирования и привлечения внебюджетных ресурсов, средств областного бюджета </t>
  </si>
  <si>
    <t xml:space="preserve">Задача 3.1: Отселение граждан из ветхих и аварийных домов.                                         </t>
  </si>
  <si>
    <t>Мероприятие 1.1. Содержание источников нецентрализованного водоснабжения, всего, из них</t>
  </si>
  <si>
    <t xml:space="preserve"> Мероприятие 1.2.  Проведение лабораторного контроля качества воды источников нецентрализованного водоснабжения, всего, из них:</t>
  </si>
  <si>
    <t xml:space="preserve"> Меропритие 1.4. Содержание детских игровых площадок, всего, из них: </t>
  </si>
  <si>
    <t xml:space="preserve">Мероприятие 1.5. Регулирование численности безнадзорных животных, всего, из них: </t>
  </si>
  <si>
    <t xml:space="preserve">Мероприятие 1.6. Акарицидная дератизационная обработка мест общего пользования, всего, из них:                        </t>
  </si>
  <si>
    <t>Мероприятие 1.7. Ремонт подъездов к дворовым территориям многоквартирных домов, всего,  из них:</t>
  </si>
  <si>
    <t>Мероприятие 1.8. Прочие мероприятия по благоустройству, в т.ч.: обустройство туалетов не канализованных домов № 1,2,3,4  по ул. Железнодорожная;  озеленение (формовочная и омолаживающая обрезка тополей); приобретение указателей с наименованиями улиц и номерами домов; обустройство кладбища в п. Пелым; содержание мест захоронения (кладбищ);  обустройство тротуара по ул. К.Маркса; заключение договоров по привлечению к работам по благоустройству с центром занятости; разработка сметной документации; проведение экспертизы сметной документации и т.д., всего, из них:</t>
  </si>
  <si>
    <t xml:space="preserve">Мероприятие 1.9. Реконструкция сетей уличного освещения, всего, из них: </t>
  </si>
  <si>
    <t xml:space="preserve">Мероприятие 1.10. Содержание светильников уличного освещения и оплата электроэнергии, всего, из них: </t>
  </si>
  <si>
    <t>Мероприятие 1.11. Приобретение светильников уличного освещения, всего, из них:</t>
  </si>
  <si>
    <t xml:space="preserve">Мероприятие 1.12. Организация санитарной очистки территории городского округа (в т.ч. приобретение инвентаря, транспортные услуги по вывозу мусора), всего, из них: </t>
  </si>
  <si>
    <t xml:space="preserve">Мероприятие 1.13. Проведение работ по сносу аварийных домов, всего, из них: </t>
  </si>
  <si>
    <t>Мероприятие 1.3. Обустройство детской игровой площадки, всего, из них:</t>
  </si>
  <si>
    <t>Мероприятие 2.1 Модернизация уличного освещения, всего, из них:</t>
  </si>
  <si>
    <t xml:space="preserve">Мероприятие 3.1 Предоставление гражданам, отселяемых из ветхих домов, жилых помещений, построенных (приобретенных) за счет средств бюджета города, всего, из них: </t>
  </si>
  <si>
    <t xml:space="preserve">Мероприятие 3.3            Строительство жилых помещений для предоставления гражданам, переселяемым из аварийного жилищного фонда,                              всего из них: </t>
  </si>
  <si>
    <t xml:space="preserve">Мероприятие 4.1 Капитальный ремонт общего имущества многоквартирных домов, всего из них: </t>
  </si>
  <si>
    <t xml:space="preserve">Мероприятие 4.2  денежные средства на уплату взносов за капитальный ремонт, всего, из них: </t>
  </si>
  <si>
    <t>Мероприятие 5.1. Ликвидация несанкционированных свалок, всего, из них:</t>
  </si>
  <si>
    <t xml:space="preserve">Мероприятие 5.2. Сбор и утилизация ртутьсодержащих отходов, всего, из них: </t>
  </si>
  <si>
    <t>Мероприятие 5.3. Приобретение демеркуризационных комплектов, всего, из них:</t>
  </si>
  <si>
    <t>Мероприятие 5.4. Разработка природоохранной разрешительной документации по обращению с отходами, всего, из них:</t>
  </si>
  <si>
    <t>Мероприятие 6.1. Эксплуатационное содержание автомобильных дорог общего пользования местного значения, средств регулирования дорожного движения, тротуаров, всего, из них:</t>
  </si>
  <si>
    <t>Мероприятие 6.2. 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ПСД), всего, из них:</t>
  </si>
  <si>
    <t xml:space="preserve">Мероприятие 6.4. Распространение световозвращающих элементов среди дошкольников и учащихся младших классов образовательных учреждений» , всего,  из них:                  </t>
  </si>
  <si>
    <t xml:space="preserve">Мероприятие 4.3  Прочие мероприятия (постановка и снятие с кадастрового учета объектов недвижимости), всего, из них: </t>
  </si>
  <si>
    <t>Мероприятие 5.5. Приобретение контейнеров для ТБО, из них:</t>
  </si>
  <si>
    <t>82.1</t>
  </si>
  <si>
    <r>
      <t xml:space="preserve">Подпрограмма 1. </t>
    </r>
    <r>
      <rPr>
        <sz val="9"/>
        <color indexed="8"/>
        <rFont val="Calibri"/>
        <family val="2"/>
      </rPr>
      <t>«</t>
    </r>
    <r>
      <rPr>
        <sz val="9"/>
        <color indexed="8"/>
        <rFont val="Times New Roman"/>
        <family val="1"/>
      </rPr>
      <t>Комплексное благоустройство территории городского округа Пелым»</t>
    </r>
  </si>
  <si>
    <r>
      <t>Мероприятие 2.2  Выполнение комплекса мероприятий для присоединения к газораспределительной сети здания «Пекарни</t>
    </r>
    <r>
      <rPr>
        <sz val="9"/>
        <color indexed="8"/>
        <rFont val="Calibri"/>
        <family val="2"/>
      </rPr>
      <t>»,</t>
    </r>
    <r>
      <rPr>
        <sz val="9"/>
        <color indexed="8"/>
        <rFont val="Times New Roman"/>
        <family val="1"/>
      </rPr>
      <t xml:space="preserve"> всего, из них:</t>
    </r>
  </si>
  <si>
    <r>
      <t xml:space="preserve">Подпрограмма 6. </t>
    </r>
    <r>
      <rPr>
        <sz val="9"/>
        <color indexed="8"/>
        <rFont val="Calibri"/>
        <family val="2"/>
      </rPr>
      <t>«</t>
    </r>
    <r>
      <rPr>
        <sz val="9"/>
        <color indexed="8"/>
        <rFont val="Times New Roman"/>
        <family val="1"/>
      </rPr>
      <t>Обеспечение сохранности автомобильных дорог местного значения и повышение безопасности дорожного движения на территории городского округа Пелым»</t>
    </r>
  </si>
  <si>
    <r>
      <t>Мероприятие 6.3. Оснащение техническими средствами обучения, оборудованием и учебно-методическими материалами  образовательные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 xml:space="preserve">учреждения, изготовление листовок, всего, из них:             </t>
    </r>
  </si>
  <si>
    <t xml:space="preserve">Мероприятие 4.4  Закупка материалов для проведения капитального ремонта общего имущества многоквартирных домов, всего, из них: </t>
  </si>
  <si>
    <r>
      <t>Мероприятие 2.3  Актуализация схемы теплоснабжения городского округа Пелым</t>
    </r>
    <r>
      <rPr>
        <sz val="9"/>
        <color indexed="8"/>
        <rFont val="Calibri"/>
        <family val="2"/>
      </rPr>
      <t>,</t>
    </r>
    <r>
      <rPr>
        <sz val="9"/>
        <color indexed="8"/>
        <rFont val="Times New Roman"/>
        <family val="1"/>
      </rPr>
      <t xml:space="preserve"> всего, из них:</t>
    </r>
  </si>
  <si>
    <r>
      <t>Мероприятие 2.4  Разработка расчетной схемы газоснабжения п. Пелым</t>
    </r>
    <r>
      <rPr>
        <sz val="9"/>
        <color indexed="8"/>
        <rFont val="Calibri"/>
        <family val="2"/>
      </rPr>
      <t>,</t>
    </r>
    <r>
      <rPr>
        <sz val="9"/>
        <color indexed="8"/>
        <rFont val="Times New Roman"/>
        <family val="1"/>
      </rPr>
      <t xml:space="preserve"> всего, из них:</t>
    </r>
  </si>
  <si>
    <t>50.1</t>
  </si>
  <si>
    <t>Мероприятие 3.2 Предоставление гражданам, переселяемых из аварийного жилищного фонда, жилых помещений приобретенных на вторичном рынке,всего, из них:</t>
  </si>
  <si>
    <t>18.1</t>
  </si>
  <si>
    <t>18.2</t>
  </si>
  <si>
    <t>25.2</t>
  </si>
  <si>
    <t>50.2</t>
  </si>
  <si>
    <t>71.1</t>
  </si>
  <si>
    <t>с</t>
  </si>
  <si>
    <t xml:space="preserve">Мероприятие 6.5. Устройство и ремонт средств регулирования дорожного движения в соответствии с ПОДД», в т.ч. устройство ограждения вблизи дошкольных образовательных учреждений по ул. К.Маркса, всего, из них:                         </t>
  </si>
  <si>
    <r>
      <t xml:space="preserve">Приложение № 2 к постановлению № </t>
    </r>
    <r>
      <rPr>
        <u val="single"/>
        <sz val="11"/>
        <color indexed="8"/>
        <rFont val="Calibri"/>
        <family val="2"/>
      </rPr>
      <t xml:space="preserve">240 </t>
    </r>
    <r>
      <rPr>
        <sz val="11"/>
        <color theme="1"/>
        <rFont val="Calibri"/>
        <family val="2"/>
      </rPr>
      <t xml:space="preserve">от </t>
    </r>
    <r>
      <rPr>
        <u val="single"/>
        <sz val="11"/>
        <color indexed="8"/>
        <rFont val="Calibri"/>
        <family val="2"/>
      </rPr>
      <t>12.07.2018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</si>
</sst>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"/>
    <numFmt numFmtId="167" formatCode="#,##0.00000"/>
    <numFmt numFmtId="168" formatCode="#,##0.0"/>
    <numFmt numFmtId="169" formatCode="_-* #,##0.000_р_._-;\-* #,##0.000_р_._-;_-* &quot;-&quot;??_р_.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&quot;р.&quot;"/>
    <numFmt numFmtId="177" formatCode="#,##0.0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 vertical="top"/>
    </xf>
    <xf numFmtId="0" fontId="43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170" fontId="44" fillId="34" borderId="10" xfId="0" applyNumberFormat="1" applyFont="1" applyFill="1" applyBorder="1" applyAlignment="1">
      <alignment horizontal="right"/>
    </xf>
    <xf numFmtId="164" fontId="44" fillId="34" borderId="10" xfId="0" applyNumberFormat="1" applyFont="1" applyFill="1" applyBorder="1" applyAlignment="1">
      <alignment horizontal="right" wrapText="1"/>
    </xf>
    <xf numFmtId="170" fontId="44" fillId="34" borderId="10" xfId="0" applyNumberFormat="1" applyFont="1" applyFill="1" applyBorder="1" applyAlignment="1">
      <alignment horizontal="right" wrapText="1"/>
    </xf>
    <xf numFmtId="164" fontId="44" fillId="34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/>
    </xf>
    <xf numFmtId="170" fontId="44" fillId="34" borderId="10" xfId="0" applyNumberFormat="1" applyFont="1" applyFill="1" applyBorder="1" applyAlignment="1">
      <alignment/>
    </xf>
    <xf numFmtId="164" fontId="44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170" fontId="44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wrapText="1"/>
    </xf>
    <xf numFmtId="170" fontId="44" fillId="0" borderId="10" xfId="0" applyNumberFormat="1" applyFont="1" applyFill="1" applyBorder="1" applyAlignment="1">
      <alignment horizontal="center" vertical="top"/>
    </xf>
    <xf numFmtId="170" fontId="44" fillId="34" borderId="10" xfId="0" applyNumberFormat="1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left" vertical="top" wrapText="1"/>
    </xf>
    <xf numFmtId="0" fontId="44" fillId="34" borderId="11" xfId="0" applyFont="1" applyFill="1" applyBorder="1" applyAlignment="1">
      <alignment horizontal="center" vertical="top" wrapText="1"/>
    </xf>
    <xf numFmtId="170" fontId="44" fillId="34" borderId="12" xfId="0" applyNumberFormat="1" applyFont="1" applyFill="1" applyBorder="1" applyAlignment="1">
      <alignment vertical="top" wrapText="1"/>
    </xf>
    <xf numFmtId="0" fontId="44" fillId="34" borderId="13" xfId="0" applyFont="1" applyFill="1" applyBorder="1" applyAlignment="1">
      <alignment horizontal="center" vertical="top" wrapText="1"/>
    </xf>
    <xf numFmtId="164" fontId="44" fillId="34" borderId="10" xfId="0" applyNumberFormat="1" applyFont="1" applyFill="1" applyBorder="1" applyAlignment="1">
      <alignment horizontal="center" vertical="top" wrapText="1"/>
    </xf>
    <xf numFmtId="0" fontId="44" fillId="34" borderId="10" xfId="0" applyNumberFormat="1" applyFont="1" applyFill="1" applyBorder="1" applyAlignment="1">
      <alignment horizontal="center" vertical="top" wrapText="1"/>
    </xf>
    <xf numFmtId="2" fontId="44" fillId="34" borderId="10" xfId="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vertical="top" wrapText="1"/>
    </xf>
    <xf numFmtId="170" fontId="45" fillId="34" borderId="10" xfId="0" applyNumberFormat="1" applyFont="1" applyFill="1" applyBorder="1" applyAlignment="1">
      <alignment horizontal="center" wrapText="1"/>
    </xf>
    <xf numFmtId="170" fontId="45" fillId="0" borderId="10" xfId="0" applyNumberFormat="1" applyFont="1" applyFill="1" applyBorder="1" applyAlignment="1">
      <alignment horizontal="center" wrapText="1"/>
    </xf>
    <xf numFmtId="170" fontId="45" fillId="34" borderId="10" xfId="0" applyNumberFormat="1" applyFont="1" applyFill="1" applyBorder="1" applyAlignment="1">
      <alignment horizontal="center" vertical="top" wrapText="1"/>
    </xf>
    <xf numFmtId="164" fontId="45" fillId="34" borderId="10" xfId="0" applyNumberFormat="1" applyFont="1" applyFill="1" applyBorder="1" applyAlignment="1">
      <alignment horizontal="center" vertical="top" wrapText="1"/>
    </xf>
    <xf numFmtId="164" fontId="45" fillId="34" borderId="10" xfId="60" applyNumberFormat="1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/>
    </xf>
    <xf numFmtId="170" fontId="45" fillId="34" borderId="12" xfId="0" applyNumberFormat="1" applyFont="1" applyFill="1" applyBorder="1" applyAlignment="1">
      <alignment vertical="top" wrapText="1"/>
    </xf>
    <xf numFmtId="0" fontId="45" fillId="34" borderId="10" xfId="0" applyFont="1" applyFill="1" applyBorder="1" applyAlignment="1">
      <alignment/>
    </xf>
    <xf numFmtId="170" fontId="45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 horizontal="center" vertical="top" wrapText="1"/>
    </xf>
    <xf numFmtId="49" fontId="44" fillId="34" borderId="10" xfId="0" applyNumberFormat="1" applyFont="1" applyFill="1" applyBorder="1" applyAlignment="1">
      <alignment horizontal="center" vertical="top" wrapText="1"/>
    </xf>
    <xf numFmtId="170" fontId="45" fillId="34" borderId="12" xfId="0" applyNumberFormat="1" applyFont="1" applyFill="1" applyBorder="1" applyAlignment="1">
      <alignment horizontal="center" vertical="top" wrapText="1"/>
    </xf>
    <xf numFmtId="170" fontId="44" fillId="34" borderId="12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wrapText="1"/>
    </xf>
    <xf numFmtId="1" fontId="44" fillId="34" borderId="10" xfId="0" applyNumberFormat="1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4" fillId="34" borderId="15" xfId="0" applyFont="1" applyFill="1" applyBorder="1" applyAlignment="1">
      <alignment horizontal="center" wrapText="1"/>
    </xf>
    <xf numFmtId="0" fontId="44" fillId="34" borderId="16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zoomScale="120" zoomScaleNormal="120" zoomScalePageLayoutView="0" workbookViewId="0" topLeftCell="A94">
      <selection activeCell="A5" sqref="A5:K5"/>
    </sheetView>
  </sheetViews>
  <sheetFormatPr defaultColWidth="0" defaultRowHeight="15"/>
  <cols>
    <col min="1" max="1" width="5.00390625" style="1" customWidth="1"/>
    <col min="2" max="2" width="24.57421875" style="0" customWidth="1"/>
    <col min="3" max="3" width="13.140625" style="0" customWidth="1"/>
    <col min="4" max="4" width="13.8515625" style="0" customWidth="1"/>
    <col min="5" max="5" width="10.140625" style="0" customWidth="1"/>
    <col min="6" max="6" width="11.140625" style="0" customWidth="1"/>
    <col min="7" max="7" width="11.00390625" style="0" customWidth="1"/>
    <col min="8" max="8" width="10.7109375" style="0" customWidth="1"/>
    <col min="9" max="9" width="10.140625" style="0" bestFit="1" customWidth="1"/>
    <col min="10" max="10" width="11.421875" style="0" customWidth="1"/>
    <col min="11" max="11" width="17.140625" style="0" customWidth="1"/>
    <col min="12" max="12" width="9.00390625" style="0" customWidth="1"/>
    <col min="13" max="15" width="9.140625" style="0" hidden="1" customWidth="1"/>
    <col min="16" max="16" width="5.00390625" style="0" hidden="1" customWidth="1"/>
    <col min="17" max="20" width="9.140625" style="0" hidden="1" customWidth="1"/>
    <col min="21" max="21" width="0.2890625" style="0" hidden="1" customWidth="1"/>
    <col min="22" max="30" width="9.140625" style="0" hidden="1" customWidth="1"/>
    <col min="31" max="31" width="3.00390625" style="0" hidden="1" customWidth="1"/>
    <col min="32" max="45" width="9.140625" style="0" hidden="1" customWidth="1"/>
    <col min="46" max="46" width="0.85546875" style="0" hidden="1" customWidth="1"/>
    <col min="47" max="62" width="9.140625" style="0" hidden="1" customWidth="1"/>
    <col min="63" max="63" width="0.71875" style="0" hidden="1" customWidth="1"/>
    <col min="64" max="77" width="9.140625" style="0" hidden="1" customWidth="1"/>
    <col min="78" max="78" width="0.85546875" style="0" hidden="1" customWidth="1"/>
    <col min="79" max="110" width="9.140625" style="0" hidden="1" customWidth="1"/>
    <col min="111" max="111" width="0.85546875" style="0" hidden="1" customWidth="1"/>
    <col min="112" max="127" width="9.140625" style="0" hidden="1" customWidth="1"/>
    <col min="128" max="128" width="0.85546875" style="0" hidden="1" customWidth="1"/>
    <col min="129" max="137" width="9.140625" style="0" hidden="1" customWidth="1"/>
    <col min="138" max="138" width="0.13671875" style="0" hidden="1" customWidth="1"/>
    <col min="139" max="144" width="9.140625" style="0" hidden="1" customWidth="1"/>
    <col min="145" max="145" width="0.13671875" style="0" hidden="1" customWidth="1"/>
    <col min="146" max="155" width="9.140625" style="0" hidden="1" customWidth="1"/>
    <col min="156" max="156" width="8.28125" style="0" hidden="1" customWidth="1"/>
    <col min="157" max="167" width="9.140625" style="0" hidden="1" customWidth="1"/>
    <col min="168" max="168" width="1.28515625" style="0" hidden="1" customWidth="1"/>
    <col min="169" max="183" width="9.140625" style="0" hidden="1" customWidth="1"/>
    <col min="184" max="184" width="0.85546875" style="0" hidden="1" customWidth="1"/>
    <col min="185" max="200" width="9.140625" style="0" hidden="1" customWidth="1"/>
    <col min="201" max="201" width="0.85546875" style="0" hidden="1" customWidth="1"/>
    <col min="202" max="217" width="9.140625" style="0" hidden="1" customWidth="1"/>
    <col min="218" max="218" width="0.85546875" style="0" hidden="1" customWidth="1"/>
    <col min="219" max="228" width="9.140625" style="0" hidden="1" customWidth="1"/>
    <col min="229" max="229" width="0.42578125" style="0" hidden="1" customWidth="1"/>
    <col min="230" max="235" width="9.140625" style="0" hidden="1" customWidth="1"/>
    <col min="236" max="236" width="0.13671875" style="0" hidden="1" customWidth="1"/>
    <col min="237" max="239" width="9.140625" style="0" hidden="1" customWidth="1"/>
    <col min="240" max="240" width="0.5625" style="0" hidden="1" customWidth="1"/>
    <col min="241" max="16384" width="9.140625" style="0" hidden="1" customWidth="1"/>
  </cols>
  <sheetData>
    <row r="1" ht="15">
      <c r="I1" t="s">
        <v>94</v>
      </c>
    </row>
    <row r="5" spans="1:11" ht="65.25" customHeight="1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hidden="1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0.25" customHeight="1">
      <c r="A7" s="46" t="s">
        <v>0</v>
      </c>
      <c r="B7" s="46" t="s">
        <v>1</v>
      </c>
      <c r="C7" s="46" t="s">
        <v>10</v>
      </c>
      <c r="D7" s="46"/>
      <c r="E7" s="46"/>
      <c r="F7" s="46"/>
      <c r="G7" s="46"/>
      <c r="H7" s="46"/>
      <c r="I7" s="46"/>
      <c r="J7" s="46"/>
      <c r="K7" s="53" t="s">
        <v>11</v>
      </c>
    </row>
    <row r="8" spans="1:11" ht="56.25" customHeight="1">
      <c r="A8" s="46"/>
      <c r="B8" s="46"/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54"/>
    </row>
    <row r="9" spans="1:11" ht="15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29.25" customHeight="1">
      <c r="A10" s="8">
        <v>1</v>
      </c>
      <c r="B10" s="10" t="s">
        <v>12</v>
      </c>
      <c r="C10" s="11">
        <f>D10+E10+F10+G10+H10+I10+J10</f>
        <v>159271.48500000002</v>
      </c>
      <c r="D10" s="12">
        <f>D52+D62+D75+D84+D97+D112</f>
        <v>37325.5</v>
      </c>
      <c r="E10" s="12">
        <f>E12+E13</f>
        <v>32848.75</v>
      </c>
      <c r="F10" s="13">
        <f>F52+F62+F75+F84+F97+F112</f>
        <v>26691.760000000002</v>
      </c>
      <c r="G10" s="12">
        <f>G52+G62+G75+G84+G97+G112</f>
        <v>27484.726000000002</v>
      </c>
      <c r="H10" s="12">
        <f>H52+H62+H75+H84+H97+H112</f>
        <v>12038</v>
      </c>
      <c r="I10" s="12">
        <f>I52+I62+I75+I84+I91+I96+I112</f>
        <v>12038</v>
      </c>
      <c r="J10" s="12">
        <f>J52+J62+J75+J84+J97+J112</f>
        <v>10844.749</v>
      </c>
      <c r="K10" s="9"/>
    </row>
    <row r="11" spans="1:11" ht="15">
      <c r="A11" s="8">
        <v>2</v>
      </c>
      <c r="B11" s="10" t="s">
        <v>13</v>
      </c>
      <c r="C11" s="11">
        <f>D11+E11+F11+G11+H11+I11+J11</f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9"/>
    </row>
    <row r="12" spans="1:11" ht="15">
      <c r="A12" s="8">
        <v>3</v>
      </c>
      <c r="B12" s="10" t="s">
        <v>14</v>
      </c>
      <c r="C12" s="11">
        <f>D12+E12+F12+G12+H12+I12+J12</f>
        <v>36522.01</v>
      </c>
      <c r="D12" s="14">
        <f>D67+D70+D73</f>
        <v>23795.5</v>
      </c>
      <c r="E12" s="14">
        <f>E67+E70+E73</f>
        <v>11138.75</v>
      </c>
      <c r="F12" s="11">
        <v>1587.76</v>
      </c>
      <c r="G12" s="11">
        <v>0</v>
      </c>
      <c r="H12" s="11">
        <v>0</v>
      </c>
      <c r="I12" s="11">
        <v>0</v>
      </c>
      <c r="J12" s="11">
        <v>0</v>
      </c>
      <c r="K12" s="9"/>
    </row>
    <row r="13" spans="1:13" ht="15">
      <c r="A13" s="8">
        <v>4</v>
      </c>
      <c r="B13" s="10" t="s">
        <v>15</v>
      </c>
      <c r="C13" s="11">
        <f>D13+E13+F13+G13+H13+I13+J13</f>
        <v>122749.47499999999</v>
      </c>
      <c r="D13" s="14">
        <f>D52+D62+D68+D84+D97+D112</f>
        <v>13530</v>
      </c>
      <c r="E13" s="14">
        <f>E52+E62+E71+E74+E84+E97+E112</f>
        <v>21710</v>
      </c>
      <c r="F13" s="13">
        <f>F52+F62+F71+F84+F97+F112</f>
        <v>25104</v>
      </c>
      <c r="G13" s="14">
        <f>G52+G62+G75+G84+G97+G112</f>
        <v>27484.726000000002</v>
      </c>
      <c r="H13" s="14">
        <v>12038</v>
      </c>
      <c r="I13" s="14">
        <v>12038</v>
      </c>
      <c r="J13" s="14">
        <v>10844.749</v>
      </c>
      <c r="K13" s="15"/>
      <c r="M13" s="3"/>
    </row>
    <row r="14" spans="1:11" ht="15">
      <c r="A14" s="8">
        <v>5</v>
      </c>
      <c r="B14" s="49" t="s">
        <v>92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5">
      <c r="A15" s="8">
        <v>6</v>
      </c>
      <c r="B15" s="10" t="s">
        <v>16</v>
      </c>
      <c r="C15" s="16">
        <f>D15+E15+F15+G15+H15+I15+J15</f>
        <v>159271.48500000002</v>
      </c>
      <c r="D15" s="17">
        <v>37325.5</v>
      </c>
      <c r="E15" s="17">
        <f>E18+E19</f>
        <v>32848.75</v>
      </c>
      <c r="F15" s="16">
        <f>F52+F62+F75+F84+F97+F112</f>
        <v>26691.760000000002</v>
      </c>
      <c r="G15" s="17">
        <f>G10</f>
        <v>27484.726000000002</v>
      </c>
      <c r="H15" s="17">
        <f>H10</f>
        <v>12038</v>
      </c>
      <c r="I15" s="17">
        <f>I10</f>
        <v>12038</v>
      </c>
      <c r="J15" s="17">
        <f>J10</f>
        <v>10844.749</v>
      </c>
      <c r="K15" s="15"/>
    </row>
    <row r="16" spans="1:11" ht="15">
      <c r="A16" s="8">
        <v>7</v>
      </c>
      <c r="B16" s="10" t="s">
        <v>18</v>
      </c>
      <c r="C16" s="18"/>
      <c r="D16" s="17"/>
      <c r="E16" s="18"/>
      <c r="F16" s="18"/>
      <c r="G16" s="18"/>
      <c r="H16" s="18"/>
      <c r="I16" s="18"/>
      <c r="J16" s="18"/>
      <c r="K16" s="15"/>
    </row>
    <row r="17" spans="1:11" ht="15">
      <c r="A17" s="8">
        <v>8</v>
      </c>
      <c r="B17" s="10" t="s">
        <v>17</v>
      </c>
      <c r="C17" s="18"/>
      <c r="D17" s="18"/>
      <c r="E17" s="18"/>
      <c r="F17" s="18"/>
      <c r="G17" s="18"/>
      <c r="H17" s="18"/>
      <c r="I17" s="18"/>
      <c r="J17" s="18"/>
      <c r="K17" s="15"/>
    </row>
    <row r="18" spans="1:11" ht="15">
      <c r="A18" s="8">
        <v>9</v>
      </c>
      <c r="B18" s="10" t="s">
        <v>14</v>
      </c>
      <c r="C18" s="11">
        <f>D18+E18+F18</f>
        <v>36522.01</v>
      </c>
      <c r="D18" s="14">
        <v>23795.5</v>
      </c>
      <c r="E18" s="17">
        <v>11138.75</v>
      </c>
      <c r="F18" s="16">
        <v>1587.76</v>
      </c>
      <c r="G18" s="16">
        <v>0</v>
      </c>
      <c r="H18" s="16">
        <v>0</v>
      </c>
      <c r="I18" s="16">
        <v>0</v>
      </c>
      <c r="J18" s="16">
        <v>0</v>
      </c>
      <c r="K18" s="15"/>
    </row>
    <row r="19" spans="1:11" ht="15">
      <c r="A19" s="8">
        <v>10</v>
      </c>
      <c r="B19" s="10" t="s">
        <v>15</v>
      </c>
      <c r="C19" s="11">
        <f>D19+E19+F19+G19+H19+I19+J19</f>
        <v>122749.47499999999</v>
      </c>
      <c r="D19" s="14">
        <v>13530</v>
      </c>
      <c r="E19" s="14">
        <v>21710</v>
      </c>
      <c r="F19" s="16">
        <f>F52+F62+F71+F84+F97+F112</f>
        <v>25104</v>
      </c>
      <c r="G19" s="17">
        <f>G52+G62+G75+G84+G97+G112</f>
        <v>27484.726000000002</v>
      </c>
      <c r="H19" s="17">
        <f>H52+H62+H75+H84+H97+H112</f>
        <v>12038</v>
      </c>
      <c r="I19" s="17">
        <f>I52+I62+I75+I84+I97+I112</f>
        <v>12038</v>
      </c>
      <c r="J19" s="17">
        <v>10844.749</v>
      </c>
      <c r="K19" s="15"/>
    </row>
    <row r="20" spans="1:11" ht="15">
      <c r="A20" s="8">
        <v>11</v>
      </c>
      <c r="B20" s="47" t="s">
        <v>78</v>
      </c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3.5" customHeight="1">
      <c r="A21" s="8">
        <v>12</v>
      </c>
      <c r="B21" s="47" t="s">
        <v>19</v>
      </c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15">
      <c r="A22" s="8">
        <v>13</v>
      </c>
      <c r="B22" s="47" t="s">
        <v>20</v>
      </c>
      <c r="C22" s="47"/>
      <c r="D22" s="47"/>
      <c r="E22" s="47"/>
      <c r="F22" s="47"/>
      <c r="G22" s="47"/>
      <c r="H22" s="47"/>
      <c r="I22" s="47"/>
      <c r="J22" s="47"/>
      <c r="K22" s="47"/>
    </row>
    <row r="23" spans="1:11" ht="68.25" customHeight="1">
      <c r="A23" s="8">
        <v>14</v>
      </c>
      <c r="B23" s="10" t="s">
        <v>50</v>
      </c>
      <c r="C23" s="19">
        <f>D23+E23+F23+G23+H23+I23+J23</f>
        <v>693</v>
      </c>
      <c r="D23" s="19">
        <v>99</v>
      </c>
      <c r="E23" s="19">
        <v>99</v>
      </c>
      <c r="F23" s="19">
        <v>99</v>
      </c>
      <c r="G23" s="19">
        <v>99</v>
      </c>
      <c r="H23" s="19">
        <v>99</v>
      </c>
      <c r="I23" s="19">
        <v>99</v>
      </c>
      <c r="J23" s="19">
        <v>99</v>
      </c>
      <c r="K23" s="7">
        <v>9</v>
      </c>
    </row>
    <row r="24" spans="1:256" s="2" customFormat="1" ht="15">
      <c r="A24" s="8">
        <v>15</v>
      </c>
      <c r="B24" s="30" t="s">
        <v>21</v>
      </c>
      <c r="C24" s="31">
        <f>D24+E24+F24+G24+H24+I24+J24</f>
        <v>693</v>
      </c>
      <c r="D24" s="31">
        <v>99</v>
      </c>
      <c r="E24" s="31">
        <v>99</v>
      </c>
      <c r="F24" s="31">
        <v>99</v>
      </c>
      <c r="G24" s="31">
        <v>99</v>
      </c>
      <c r="H24" s="31">
        <v>99</v>
      </c>
      <c r="I24" s="31">
        <v>99</v>
      </c>
      <c r="J24" s="32">
        <v>99</v>
      </c>
      <c r="K24" s="2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11" ht="93.75" customHeight="1">
      <c r="A25" s="8">
        <v>16</v>
      </c>
      <c r="B25" s="10" t="s">
        <v>51</v>
      </c>
      <c r="C25" s="21">
        <f>D25+E25+F25+G25+H25+I25+J25</f>
        <v>580</v>
      </c>
      <c r="D25" s="19">
        <v>85</v>
      </c>
      <c r="E25" s="19">
        <v>85</v>
      </c>
      <c r="F25" s="19">
        <v>80</v>
      </c>
      <c r="G25" s="19">
        <v>80</v>
      </c>
      <c r="H25" s="19">
        <v>80</v>
      </c>
      <c r="I25" s="19">
        <v>80</v>
      </c>
      <c r="J25" s="19">
        <v>90</v>
      </c>
      <c r="K25" s="7">
        <v>9</v>
      </c>
    </row>
    <row r="26" spans="1:11" ht="15">
      <c r="A26" s="8">
        <v>17</v>
      </c>
      <c r="B26" s="30" t="s">
        <v>21</v>
      </c>
      <c r="C26" s="33">
        <f>D26+E26+F26+G26+H26+I26+J26</f>
        <v>580</v>
      </c>
      <c r="D26" s="33">
        <v>85</v>
      </c>
      <c r="E26" s="33">
        <v>85</v>
      </c>
      <c r="F26" s="33">
        <v>80</v>
      </c>
      <c r="G26" s="33">
        <v>80</v>
      </c>
      <c r="H26" s="33">
        <v>80</v>
      </c>
      <c r="I26" s="33">
        <v>80</v>
      </c>
      <c r="J26" s="33">
        <v>90</v>
      </c>
      <c r="K26" s="7"/>
    </row>
    <row r="27" spans="1:11" ht="54.75" customHeight="1">
      <c r="A27" s="8">
        <v>18</v>
      </c>
      <c r="B27" s="10" t="s">
        <v>62</v>
      </c>
      <c r="C27" s="22">
        <f>D27+E27+F27+G27+H27+I27+J27</f>
        <v>200</v>
      </c>
      <c r="D27" s="22">
        <v>200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7">
        <v>4</v>
      </c>
    </row>
    <row r="28" spans="1:11" ht="15">
      <c r="A28" s="8">
        <v>19</v>
      </c>
      <c r="B28" s="30" t="s">
        <v>21</v>
      </c>
      <c r="C28" s="33">
        <f>+D28+E28+F28+G28+H28+I28+J28</f>
        <v>200</v>
      </c>
      <c r="D28" s="33">
        <v>200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7"/>
    </row>
    <row r="29" spans="1:11" ht="61.5" customHeight="1">
      <c r="A29" s="8">
        <v>20</v>
      </c>
      <c r="B29" s="10" t="s">
        <v>52</v>
      </c>
      <c r="C29" s="22">
        <f>D29+E29+F29+G29+H29+I29+J29</f>
        <v>604</v>
      </c>
      <c r="D29" s="22">
        <v>70</v>
      </c>
      <c r="E29" s="22">
        <v>134</v>
      </c>
      <c r="F29" s="22">
        <v>70</v>
      </c>
      <c r="G29" s="22">
        <v>70</v>
      </c>
      <c r="H29" s="22">
        <v>70</v>
      </c>
      <c r="I29" s="22">
        <v>70</v>
      </c>
      <c r="J29" s="22">
        <v>120</v>
      </c>
      <c r="K29" s="7">
        <v>5</v>
      </c>
    </row>
    <row r="30" spans="1:11" ht="15">
      <c r="A30" s="8">
        <v>21</v>
      </c>
      <c r="B30" s="30" t="s">
        <v>21</v>
      </c>
      <c r="C30" s="33">
        <f>D30+E30+F30+G30+H30+I30+J30</f>
        <v>604</v>
      </c>
      <c r="D30" s="33">
        <v>70</v>
      </c>
      <c r="E30" s="33">
        <v>134</v>
      </c>
      <c r="F30" s="33">
        <v>70</v>
      </c>
      <c r="G30" s="33">
        <v>70</v>
      </c>
      <c r="H30" s="33">
        <v>70</v>
      </c>
      <c r="I30" s="33">
        <v>70</v>
      </c>
      <c r="J30" s="33">
        <v>120</v>
      </c>
      <c r="K30" s="7"/>
    </row>
    <row r="31" spans="1:11" ht="57" customHeight="1">
      <c r="A31" s="8">
        <v>22</v>
      </c>
      <c r="B31" s="23" t="s">
        <v>53</v>
      </c>
      <c r="C31" s="22">
        <f>D31+E31+F31+G31+H31+I31+J31</f>
        <v>35</v>
      </c>
      <c r="D31" s="22">
        <v>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4">
        <v>6</v>
      </c>
    </row>
    <row r="32" spans="1:11" ht="15">
      <c r="A32" s="8">
        <v>23</v>
      </c>
      <c r="B32" s="30" t="s">
        <v>21</v>
      </c>
      <c r="C32" s="33">
        <f>+D32+E32+F32+G32+H32+I32+J32</f>
        <v>35</v>
      </c>
      <c r="D32" s="33">
        <v>35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7"/>
    </row>
    <row r="33" spans="1:11" ht="54.75" customHeight="1">
      <c r="A33" s="8">
        <v>24</v>
      </c>
      <c r="B33" s="10" t="s">
        <v>54</v>
      </c>
      <c r="C33" s="25">
        <f>D33+E33+F33+G33+H33+I33+J33</f>
        <v>353</v>
      </c>
      <c r="D33" s="25">
        <v>45</v>
      </c>
      <c r="E33" s="25">
        <v>58</v>
      </c>
      <c r="F33" s="25">
        <v>50</v>
      </c>
      <c r="G33" s="25">
        <v>50</v>
      </c>
      <c r="H33" s="25">
        <v>50</v>
      </c>
      <c r="I33" s="25">
        <v>50</v>
      </c>
      <c r="J33" s="25">
        <v>50</v>
      </c>
      <c r="K33" s="24">
        <v>7</v>
      </c>
    </row>
    <row r="34" spans="1:11" ht="15">
      <c r="A34" s="8">
        <v>25</v>
      </c>
      <c r="B34" s="30" t="s">
        <v>21</v>
      </c>
      <c r="C34" s="33">
        <f>D34+E34+F34+G34+H34+I34+J34</f>
        <v>353</v>
      </c>
      <c r="D34" s="33">
        <v>45</v>
      </c>
      <c r="E34" s="33">
        <v>58</v>
      </c>
      <c r="F34" s="33">
        <v>50</v>
      </c>
      <c r="G34" s="33">
        <v>50</v>
      </c>
      <c r="H34" s="33">
        <v>50</v>
      </c>
      <c r="I34" s="33">
        <v>50</v>
      </c>
      <c r="J34" s="33">
        <v>50</v>
      </c>
      <c r="K34" s="7"/>
    </row>
    <row r="35" spans="1:11" ht="54.75" customHeight="1">
      <c r="A35" s="8">
        <v>26</v>
      </c>
      <c r="B35" s="10" t="s">
        <v>55</v>
      </c>
      <c r="C35" s="22">
        <f>D35+E35+F35+G35+H35+I35+J35</f>
        <v>180</v>
      </c>
      <c r="D35" s="22">
        <v>180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6">
        <v>8</v>
      </c>
    </row>
    <row r="36" spans="1:11" ht="15">
      <c r="A36" s="8">
        <v>27</v>
      </c>
      <c r="B36" s="30" t="s">
        <v>21</v>
      </c>
      <c r="C36" s="33">
        <f>+D36+E36+F36+G36+H36+I36+J36</f>
        <v>180</v>
      </c>
      <c r="D36" s="33">
        <v>180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7"/>
    </row>
    <row r="37" spans="1:11" ht="267.75" customHeight="1">
      <c r="A37" s="8">
        <v>28</v>
      </c>
      <c r="B37" s="10" t="s">
        <v>56</v>
      </c>
      <c r="C37" s="19">
        <f>D37+E37+F37+G37+H37+I37+J37</f>
        <v>8484.339</v>
      </c>
      <c r="D37" s="19">
        <v>762</v>
      </c>
      <c r="E37" s="19">
        <v>791</v>
      </c>
      <c r="F37" s="19">
        <v>1366.339</v>
      </c>
      <c r="G37" s="19">
        <v>2746</v>
      </c>
      <c r="H37" s="19">
        <v>746</v>
      </c>
      <c r="I37" s="19">
        <v>746</v>
      </c>
      <c r="J37" s="19">
        <v>1327</v>
      </c>
      <c r="K37" s="7">
        <v>8</v>
      </c>
    </row>
    <row r="38" spans="1:11" ht="15">
      <c r="A38" s="8">
        <v>29</v>
      </c>
      <c r="B38" s="30" t="s">
        <v>21</v>
      </c>
      <c r="C38" s="33">
        <f>D38+E38+F38+G38+H38+I38+J38</f>
        <v>8484.339</v>
      </c>
      <c r="D38" s="33">
        <v>762</v>
      </c>
      <c r="E38" s="33">
        <f>E37</f>
        <v>791</v>
      </c>
      <c r="F38" s="33">
        <v>1366.339</v>
      </c>
      <c r="G38" s="33">
        <v>2746</v>
      </c>
      <c r="H38" s="33">
        <v>746</v>
      </c>
      <c r="I38" s="33">
        <v>746</v>
      </c>
      <c r="J38" s="33">
        <v>1327</v>
      </c>
      <c r="K38" s="7"/>
    </row>
    <row r="39" spans="1:11" ht="15">
      <c r="A39" s="8">
        <v>30</v>
      </c>
      <c r="B39" s="46" t="s">
        <v>22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36">
      <c r="A40" s="8">
        <v>31</v>
      </c>
      <c r="B40" s="10" t="s">
        <v>57</v>
      </c>
      <c r="C40" s="25">
        <f>D40+E40+F40+G40++H40+I40+J40</f>
        <v>450</v>
      </c>
      <c r="D40" s="25">
        <v>350</v>
      </c>
      <c r="E40" s="25">
        <v>100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7">
        <v>11</v>
      </c>
    </row>
    <row r="41" spans="1:11" ht="15">
      <c r="A41" s="8">
        <v>32</v>
      </c>
      <c r="B41" s="30" t="s">
        <v>21</v>
      </c>
      <c r="C41" s="33">
        <f>+D41+E41+F41+G41+H41+I41+J41</f>
        <v>450</v>
      </c>
      <c r="D41" s="33">
        <v>350</v>
      </c>
      <c r="E41" s="33">
        <v>100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7"/>
    </row>
    <row r="42" spans="1:11" ht="70.5" customHeight="1">
      <c r="A42" s="8">
        <v>33</v>
      </c>
      <c r="B42" s="10" t="s">
        <v>58</v>
      </c>
      <c r="C42" s="22">
        <f>D42+E42+F42+G42+H42+I42+J42</f>
        <v>4269</v>
      </c>
      <c r="D42" s="22">
        <v>800</v>
      </c>
      <c r="E42" s="22">
        <v>699</v>
      </c>
      <c r="F42" s="22">
        <v>470</v>
      </c>
      <c r="G42" s="22">
        <v>500</v>
      </c>
      <c r="H42" s="22">
        <v>500</v>
      </c>
      <c r="I42" s="22">
        <v>500</v>
      </c>
      <c r="J42" s="22">
        <v>800</v>
      </c>
      <c r="K42" s="7">
        <v>12</v>
      </c>
    </row>
    <row r="43" spans="1:11" ht="15">
      <c r="A43" s="8">
        <v>34</v>
      </c>
      <c r="B43" s="30" t="s">
        <v>21</v>
      </c>
      <c r="C43" s="33">
        <f>D43+E43+F43+G43+H43+I43+J43</f>
        <v>4269</v>
      </c>
      <c r="D43" s="33">
        <v>800</v>
      </c>
      <c r="E43" s="33">
        <v>699</v>
      </c>
      <c r="F43" s="33">
        <v>470</v>
      </c>
      <c r="G43" s="33">
        <v>500</v>
      </c>
      <c r="H43" s="33">
        <v>500</v>
      </c>
      <c r="I43" s="33">
        <v>500</v>
      </c>
      <c r="J43" s="33">
        <v>800</v>
      </c>
      <c r="K43" s="7"/>
    </row>
    <row r="44" spans="1:11" ht="55.5" customHeight="1">
      <c r="A44" s="8">
        <v>35</v>
      </c>
      <c r="B44" s="10" t="s">
        <v>59</v>
      </c>
      <c r="C44" s="22">
        <f>D44+E44+F44+G44+H44+I44+J44</f>
        <v>300</v>
      </c>
      <c r="D44" s="22">
        <v>300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7">
        <v>12</v>
      </c>
    </row>
    <row r="45" spans="1:11" ht="15">
      <c r="A45" s="8">
        <v>36</v>
      </c>
      <c r="B45" s="30" t="s">
        <v>21</v>
      </c>
      <c r="C45" s="33">
        <f>+D45+E45+F45+G45+H45+I45+J45</f>
        <v>300</v>
      </c>
      <c r="D45" s="33">
        <v>300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7"/>
    </row>
    <row r="46" spans="1:11" ht="15">
      <c r="A46" s="8">
        <v>37</v>
      </c>
      <c r="B46" s="46" t="s">
        <v>23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05.75" customHeight="1">
      <c r="A47" s="8">
        <v>38</v>
      </c>
      <c r="B47" s="10" t="s">
        <v>60</v>
      </c>
      <c r="C47" s="22">
        <f>D47+E47+F47+G47+H47+I47+J47</f>
        <v>1208</v>
      </c>
      <c r="D47" s="22">
        <v>50</v>
      </c>
      <c r="E47" s="22">
        <v>310</v>
      </c>
      <c r="F47" s="22">
        <v>198</v>
      </c>
      <c r="G47" s="22">
        <v>200</v>
      </c>
      <c r="H47" s="22">
        <v>200</v>
      </c>
      <c r="I47" s="22">
        <v>200</v>
      </c>
      <c r="J47" s="22">
        <v>50</v>
      </c>
      <c r="K47" s="7">
        <v>14</v>
      </c>
    </row>
    <row r="48" spans="1:11" ht="15.75" customHeight="1">
      <c r="A48" s="8">
        <v>39</v>
      </c>
      <c r="B48" s="30" t="s">
        <v>21</v>
      </c>
      <c r="C48" s="33">
        <f>D48+E48+F48+G48+H48+I48+J48</f>
        <v>1208</v>
      </c>
      <c r="D48" s="33">
        <v>50</v>
      </c>
      <c r="E48" s="33">
        <v>310</v>
      </c>
      <c r="F48" s="33">
        <v>198</v>
      </c>
      <c r="G48" s="33">
        <v>200</v>
      </c>
      <c r="H48" s="33">
        <v>200</v>
      </c>
      <c r="I48" s="33">
        <v>200</v>
      </c>
      <c r="J48" s="33">
        <v>50</v>
      </c>
      <c r="K48" s="7"/>
    </row>
    <row r="49" spans="1:11" ht="15.75" customHeight="1">
      <c r="A49" s="8">
        <v>40</v>
      </c>
      <c r="B49" s="46" t="s">
        <v>44</v>
      </c>
      <c r="C49" s="46"/>
      <c r="D49" s="46"/>
      <c r="E49" s="46"/>
      <c r="F49" s="46"/>
      <c r="G49" s="46"/>
      <c r="H49" s="46"/>
      <c r="I49" s="46"/>
      <c r="J49" s="46"/>
      <c r="K49" s="46"/>
    </row>
    <row r="50" spans="1:11" ht="40.5" customHeight="1">
      <c r="A50" s="8">
        <v>41</v>
      </c>
      <c r="B50" s="10" t="s">
        <v>61</v>
      </c>
      <c r="C50" s="19">
        <f>D50+E50+F50+G50+H50+I50+J50</f>
        <v>2219</v>
      </c>
      <c r="D50" s="19">
        <v>0</v>
      </c>
      <c r="E50" s="19">
        <v>0</v>
      </c>
      <c r="F50" s="19">
        <v>620</v>
      </c>
      <c r="G50" s="19">
        <v>359</v>
      </c>
      <c r="H50" s="19">
        <v>620</v>
      </c>
      <c r="I50" s="19">
        <v>620</v>
      </c>
      <c r="J50" s="19">
        <v>0</v>
      </c>
      <c r="K50" s="41">
        <v>9.1</v>
      </c>
    </row>
    <row r="51" spans="1:11" ht="16.5" customHeight="1">
      <c r="A51" s="8">
        <v>42</v>
      </c>
      <c r="B51" s="30" t="s">
        <v>47</v>
      </c>
      <c r="C51" s="33">
        <f>D51+E51+F51+G51+H51+I51+J51</f>
        <v>2219</v>
      </c>
      <c r="D51" s="33">
        <v>0</v>
      </c>
      <c r="E51" s="33">
        <v>0</v>
      </c>
      <c r="F51" s="33">
        <v>620</v>
      </c>
      <c r="G51" s="33">
        <v>359</v>
      </c>
      <c r="H51" s="33">
        <v>620</v>
      </c>
      <c r="I51" s="33">
        <v>620</v>
      </c>
      <c r="J51" s="33">
        <v>0</v>
      </c>
      <c r="K51" s="7"/>
    </row>
    <row r="52" spans="1:11" ht="12.75" customHeight="1">
      <c r="A52" s="8">
        <v>43</v>
      </c>
      <c r="B52" s="30" t="s">
        <v>42</v>
      </c>
      <c r="C52" s="33">
        <f>D52+E52+F52+G52+H52+I52+J52</f>
        <v>19575.339</v>
      </c>
      <c r="D52" s="33">
        <f>D48+D45+D43+D41+D38+D36+D34+D32+D30+D28+D26+D24</f>
        <v>2976</v>
      </c>
      <c r="E52" s="33">
        <f>E51+E48+E45+E43+E41+E38+E36+E34+E32+E30+E28+E26+E24</f>
        <v>2276</v>
      </c>
      <c r="F52" s="33">
        <v>2953.339</v>
      </c>
      <c r="G52" s="33">
        <f>G51+G48+G45+G43+G41+G38+G36+G34+G32+G30+G28+G26+G24</f>
        <v>4104</v>
      </c>
      <c r="H52" s="33">
        <v>2365</v>
      </c>
      <c r="I52" s="33">
        <v>2365</v>
      </c>
      <c r="J52" s="33">
        <f>J51+J48+J45+J43+J41+J38+J36+J34+J32+J30+J28+J26+J24</f>
        <v>2536</v>
      </c>
      <c r="K52" s="7"/>
    </row>
    <row r="53" spans="1:11" ht="18" customHeight="1">
      <c r="A53" s="8">
        <v>44</v>
      </c>
      <c r="B53" s="50" t="s">
        <v>43</v>
      </c>
      <c r="C53" s="51"/>
      <c r="D53" s="51"/>
      <c r="E53" s="51"/>
      <c r="F53" s="51"/>
      <c r="G53" s="51"/>
      <c r="H53" s="51"/>
      <c r="I53" s="51"/>
      <c r="J53" s="51"/>
      <c r="K53" s="52"/>
    </row>
    <row r="54" spans="1:11" ht="54" customHeight="1">
      <c r="A54" s="8">
        <v>45</v>
      </c>
      <c r="B54" s="47" t="s">
        <v>36</v>
      </c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>
      <c r="A55" s="8">
        <v>46</v>
      </c>
      <c r="B55" s="49" t="s">
        <v>24</v>
      </c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44.25" customHeight="1">
      <c r="A56" s="8">
        <v>47</v>
      </c>
      <c r="B56" s="10" t="s">
        <v>63</v>
      </c>
      <c r="C56" s="19">
        <f>D56+E56+F56+G56+H56+I56+J56</f>
        <v>5734.745</v>
      </c>
      <c r="D56" s="19">
        <v>684</v>
      </c>
      <c r="E56" s="19">
        <v>642.33</v>
      </c>
      <c r="F56" s="19">
        <v>652.334</v>
      </c>
      <c r="G56" s="19">
        <v>830.081</v>
      </c>
      <c r="H56" s="19">
        <v>1121</v>
      </c>
      <c r="I56" s="19">
        <v>1121</v>
      </c>
      <c r="J56" s="19">
        <v>684</v>
      </c>
      <c r="K56" s="7">
        <v>17</v>
      </c>
    </row>
    <row r="57" spans="1:11" ht="18.75" customHeight="1">
      <c r="A57" s="8">
        <v>48</v>
      </c>
      <c r="B57" s="30" t="s">
        <v>26</v>
      </c>
      <c r="C57" s="33">
        <f>D57+E57+F57+G57+H57+I57+J57</f>
        <v>5734.745</v>
      </c>
      <c r="D57" s="33">
        <v>684</v>
      </c>
      <c r="E57" s="33">
        <v>642.33</v>
      </c>
      <c r="F57" s="33">
        <v>652.334</v>
      </c>
      <c r="G57" s="33">
        <v>830.081</v>
      </c>
      <c r="H57" s="33">
        <v>1121</v>
      </c>
      <c r="I57" s="33">
        <v>1121</v>
      </c>
      <c r="J57" s="33">
        <v>684</v>
      </c>
      <c r="K57" s="7"/>
    </row>
    <row r="58" spans="1:11" ht="72">
      <c r="A58" s="8">
        <v>49</v>
      </c>
      <c r="B58" s="10" t="s">
        <v>79</v>
      </c>
      <c r="C58" s="19">
        <f>D58+E58+F58+G58+H58+I58+J58</f>
        <v>12.67</v>
      </c>
      <c r="D58" s="19">
        <v>0</v>
      </c>
      <c r="E58" s="19">
        <v>12.67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7">
        <v>18</v>
      </c>
    </row>
    <row r="59" spans="1:11" ht="15">
      <c r="A59" s="8">
        <v>50</v>
      </c>
      <c r="B59" s="30" t="s">
        <v>26</v>
      </c>
      <c r="C59" s="33">
        <v>12.67</v>
      </c>
      <c r="D59" s="33">
        <v>0</v>
      </c>
      <c r="E59" s="33">
        <v>12.67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44"/>
    </row>
    <row r="60" spans="1:11" ht="48">
      <c r="A60" s="8" t="s">
        <v>85</v>
      </c>
      <c r="B60" s="10" t="s">
        <v>83</v>
      </c>
      <c r="C60" s="19">
        <v>53.5</v>
      </c>
      <c r="D60" s="19">
        <v>0</v>
      </c>
      <c r="E60" s="19">
        <v>0</v>
      </c>
      <c r="F60" s="19">
        <v>0</v>
      </c>
      <c r="G60" s="19">
        <v>53.5</v>
      </c>
      <c r="H60" s="19">
        <v>0</v>
      </c>
      <c r="I60" s="19">
        <v>0</v>
      </c>
      <c r="J60" s="19">
        <v>0</v>
      </c>
      <c r="K60" s="41" t="s">
        <v>87</v>
      </c>
    </row>
    <row r="61" spans="1:11" ht="36">
      <c r="A61" s="8" t="s">
        <v>90</v>
      </c>
      <c r="B61" s="10" t="s">
        <v>84</v>
      </c>
      <c r="C61" s="19">
        <v>237.419</v>
      </c>
      <c r="D61" s="19">
        <v>0</v>
      </c>
      <c r="E61" s="19">
        <v>0</v>
      </c>
      <c r="F61" s="19">
        <v>0</v>
      </c>
      <c r="G61" s="19">
        <v>237.419</v>
      </c>
      <c r="H61" s="19">
        <v>0</v>
      </c>
      <c r="I61" s="19">
        <v>0</v>
      </c>
      <c r="J61" s="19">
        <v>0</v>
      </c>
      <c r="K61" s="41" t="s">
        <v>88</v>
      </c>
    </row>
    <row r="62" spans="1:11" ht="15">
      <c r="A62" s="8">
        <v>51</v>
      </c>
      <c r="B62" s="30" t="s">
        <v>41</v>
      </c>
      <c r="C62" s="33">
        <f>SUM(C59+C60+C61+C57)</f>
        <v>6038.334</v>
      </c>
      <c r="D62" s="33">
        <f>SUM(D57)</f>
        <v>684</v>
      </c>
      <c r="E62" s="33">
        <f>SUM(E57+E59)</f>
        <v>655</v>
      </c>
      <c r="F62" s="33">
        <v>652.334</v>
      </c>
      <c r="G62" s="33">
        <f>SUM(G57+G60+G61)</f>
        <v>1121</v>
      </c>
      <c r="H62" s="33">
        <v>1121</v>
      </c>
      <c r="I62" s="33">
        <v>1121</v>
      </c>
      <c r="J62" s="33">
        <f>SUM(J57)</f>
        <v>684</v>
      </c>
      <c r="K62" s="40"/>
    </row>
    <row r="63" spans="1:11" ht="33" customHeight="1">
      <c r="A63" s="8">
        <v>52</v>
      </c>
      <c r="B63" s="47" t="s">
        <v>45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28.5" customHeight="1">
      <c r="A64" s="8">
        <v>53</v>
      </c>
      <c r="B64" s="47" t="s">
        <v>48</v>
      </c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4.25" customHeight="1">
      <c r="A65" s="8">
        <v>54</v>
      </c>
      <c r="B65" s="47" t="s">
        <v>49</v>
      </c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84">
      <c r="A66" s="8">
        <v>55</v>
      </c>
      <c r="B66" s="10" t="s">
        <v>64</v>
      </c>
      <c r="C66" s="27">
        <f aca="true" t="shared" si="0" ref="C66:C73">D66+E66+F66+G66+H66+I66+J66</f>
        <v>27872.5</v>
      </c>
      <c r="D66" s="27">
        <v>26679.5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1193</v>
      </c>
      <c r="K66" s="7">
        <v>21</v>
      </c>
    </row>
    <row r="67" spans="1:11" ht="15">
      <c r="A67" s="8">
        <v>56</v>
      </c>
      <c r="B67" s="30" t="s">
        <v>25</v>
      </c>
      <c r="C67" s="34">
        <f t="shared" si="0"/>
        <v>23795.5</v>
      </c>
      <c r="D67" s="34">
        <v>23795.5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7"/>
    </row>
    <row r="68" spans="1:11" ht="15.75" customHeight="1">
      <c r="A68" s="8">
        <v>57</v>
      </c>
      <c r="B68" s="30" t="s">
        <v>26</v>
      </c>
      <c r="C68" s="34">
        <f t="shared" si="0"/>
        <v>4077</v>
      </c>
      <c r="D68" s="34">
        <v>2884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1193</v>
      </c>
      <c r="K68" s="7"/>
    </row>
    <row r="69" spans="1:11" ht="72">
      <c r="A69" s="8">
        <v>58</v>
      </c>
      <c r="B69" s="10" t="s">
        <v>86</v>
      </c>
      <c r="C69" s="27">
        <f t="shared" si="0"/>
        <v>33128</v>
      </c>
      <c r="D69" s="27">
        <v>0</v>
      </c>
      <c r="E69" s="27">
        <v>6219</v>
      </c>
      <c r="F69" s="27">
        <v>10607</v>
      </c>
      <c r="G69" s="27">
        <v>9754</v>
      </c>
      <c r="H69" s="27">
        <v>3274</v>
      </c>
      <c r="I69" s="27">
        <v>3274</v>
      </c>
      <c r="J69" s="27">
        <v>0</v>
      </c>
      <c r="K69" s="7">
        <v>21</v>
      </c>
    </row>
    <row r="70" spans="1:11" ht="12.75" customHeight="1">
      <c r="A70" s="8">
        <v>59</v>
      </c>
      <c r="B70" s="30" t="s">
        <v>14</v>
      </c>
      <c r="C70" s="34">
        <f t="shared" si="0"/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10"/>
    </row>
    <row r="71" spans="1:11" ht="12.75" customHeight="1">
      <c r="A71" s="8">
        <v>60</v>
      </c>
      <c r="B71" s="30" t="s">
        <v>26</v>
      </c>
      <c r="C71" s="34">
        <f t="shared" si="0"/>
        <v>33128</v>
      </c>
      <c r="D71" s="34">
        <v>0</v>
      </c>
      <c r="E71" s="34">
        <v>6219</v>
      </c>
      <c r="F71" s="34">
        <v>10607</v>
      </c>
      <c r="G71" s="34">
        <v>9754</v>
      </c>
      <c r="H71" s="34">
        <v>3274</v>
      </c>
      <c r="I71" s="34">
        <v>3274</v>
      </c>
      <c r="J71" s="34">
        <v>0</v>
      </c>
      <c r="K71" s="7"/>
    </row>
    <row r="72" spans="1:11" ht="72">
      <c r="A72" s="8">
        <v>61</v>
      </c>
      <c r="B72" s="10" t="s">
        <v>65</v>
      </c>
      <c r="C72" s="27">
        <f t="shared" si="0"/>
        <v>13417.51</v>
      </c>
      <c r="D72" s="27">
        <v>0</v>
      </c>
      <c r="E72" s="34">
        <f>E73+E74</f>
        <v>11829.75</v>
      </c>
      <c r="F72" s="27">
        <v>1587.76</v>
      </c>
      <c r="G72" s="27">
        <v>0</v>
      </c>
      <c r="H72" s="27">
        <v>0</v>
      </c>
      <c r="I72" s="27">
        <v>0</v>
      </c>
      <c r="J72" s="27">
        <v>0</v>
      </c>
      <c r="K72" s="7">
        <v>21</v>
      </c>
    </row>
    <row r="73" spans="1:11" ht="15.75" customHeight="1">
      <c r="A73" s="8">
        <v>62</v>
      </c>
      <c r="B73" s="30" t="s">
        <v>25</v>
      </c>
      <c r="C73" s="34">
        <f t="shared" si="0"/>
        <v>12726.51</v>
      </c>
      <c r="D73" s="34">
        <v>0</v>
      </c>
      <c r="E73" s="34">
        <v>11138.75</v>
      </c>
      <c r="F73" s="34">
        <v>1587.76</v>
      </c>
      <c r="G73" s="34">
        <v>0</v>
      </c>
      <c r="H73" s="34">
        <v>0</v>
      </c>
      <c r="I73" s="34">
        <v>0</v>
      </c>
      <c r="J73" s="34">
        <v>0</v>
      </c>
      <c r="K73" s="7"/>
    </row>
    <row r="74" spans="1:11" ht="15">
      <c r="A74" s="8">
        <v>63</v>
      </c>
      <c r="B74" s="30" t="s">
        <v>26</v>
      </c>
      <c r="C74" s="34">
        <f>+D74+E74+F74+G74+H74+I74+J74</f>
        <v>691</v>
      </c>
      <c r="D74" s="34">
        <v>0</v>
      </c>
      <c r="E74" s="34">
        <v>691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7"/>
    </row>
    <row r="75" spans="1:11" ht="21" customHeight="1">
      <c r="A75" s="8">
        <v>64</v>
      </c>
      <c r="B75" s="30" t="s">
        <v>40</v>
      </c>
      <c r="C75" s="34">
        <f>D75+E75+F75+G75+H75+I75+J75</f>
        <v>74418.01000000001</v>
      </c>
      <c r="D75" s="34">
        <f>+D66+D69+D72</f>
        <v>26679.5</v>
      </c>
      <c r="E75" s="34">
        <f>E74+E73+E71</f>
        <v>18048.75</v>
      </c>
      <c r="F75" s="34">
        <v>12194.76</v>
      </c>
      <c r="G75" s="34">
        <f>G74+G71+G68</f>
        <v>9754</v>
      </c>
      <c r="H75" s="34">
        <f>H74+H71+H68</f>
        <v>3274</v>
      </c>
      <c r="I75" s="34">
        <f>I74+I71+I68</f>
        <v>3274</v>
      </c>
      <c r="J75" s="34">
        <f>J74+J71+J68</f>
        <v>1193</v>
      </c>
      <c r="K75" s="27"/>
    </row>
    <row r="76" spans="1:11" ht="38.25" customHeight="1">
      <c r="A76" s="8">
        <v>65</v>
      </c>
      <c r="B76" s="47" t="s">
        <v>46</v>
      </c>
      <c r="C76" s="47"/>
      <c r="D76" s="47"/>
      <c r="E76" s="47"/>
      <c r="F76" s="47"/>
      <c r="G76" s="47"/>
      <c r="H76" s="47"/>
      <c r="I76" s="47"/>
      <c r="J76" s="47"/>
      <c r="K76" s="47"/>
    </row>
    <row r="77" spans="1:11" ht="39" customHeight="1">
      <c r="A77" s="8">
        <v>66</v>
      </c>
      <c r="B77" s="47" t="s">
        <v>27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1:11" ht="18" customHeight="1">
      <c r="A78" s="8">
        <v>67</v>
      </c>
      <c r="B78" s="47" t="s">
        <v>28</v>
      </c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59.25" customHeight="1">
      <c r="A79" s="8">
        <v>68</v>
      </c>
      <c r="B79" s="10" t="s">
        <v>66</v>
      </c>
      <c r="C79" s="27">
        <f>D79+E79+F79+G79+H79+I79+J79</f>
        <v>15243.91</v>
      </c>
      <c r="D79" s="27">
        <v>3755</v>
      </c>
      <c r="E79" s="27">
        <v>25</v>
      </c>
      <c r="F79" s="27">
        <v>2254.161</v>
      </c>
      <c r="G79" s="27">
        <v>1883</v>
      </c>
      <c r="H79" s="27">
        <v>2003</v>
      </c>
      <c r="I79" s="27">
        <v>2003</v>
      </c>
      <c r="J79" s="27">
        <v>3320.749</v>
      </c>
      <c r="K79" s="7">
        <v>24</v>
      </c>
    </row>
    <row r="80" spans="1:11" ht="14.25" customHeight="1">
      <c r="A80" s="8">
        <v>69</v>
      </c>
      <c r="B80" s="30" t="s">
        <v>26</v>
      </c>
      <c r="C80" s="34">
        <f>D80+E80+F80+G80+H80+I80+J80</f>
        <v>15243.91</v>
      </c>
      <c r="D80" s="34">
        <v>3755</v>
      </c>
      <c r="E80" s="34">
        <v>25</v>
      </c>
      <c r="F80" s="34">
        <v>2254.161</v>
      </c>
      <c r="G80" s="34">
        <v>1883</v>
      </c>
      <c r="H80" s="35">
        <v>2003</v>
      </c>
      <c r="I80" s="34">
        <v>2003</v>
      </c>
      <c r="J80" s="34">
        <v>3320.749</v>
      </c>
      <c r="K80" s="7"/>
    </row>
    <row r="81" spans="1:11" ht="48">
      <c r="A81" s="8">
        <v>70</v>
      </c>
      <c r="B81" s="10" t="s">
        <v>67</v>
      </c>
      <c r="C81" s="27">
        <f>D81+E81+F81+G81+H81+I81+J81</f>
        <v>1724</v>
      </c>
      <c r="D81" s="27">
        <v>0</v>
      </c>
      <c r="E81" s="27">
        <v>295</v>
      </c>
      <c r="F81" s="27">
        <v>379</v>
      </c>
      <c r="G81" s="27">
        <v>350</v>
      </c>
      <c r="H81" s="27">
        <v>350</v>
      </c>
      <c r="I81" s="27">
        <v>350</v>
      </c>
      <c r="J81" s="27">
        <v>0</v>
      </c>
      <c r="K81" s="7">
        <v>25</v>
      </c>
    </row>
    <row r="82" spans="1:11" ht="60">
      <c r="A82" s="8">
        <v>71</v>
      </c>
      <c r="B82" s="10" t="s">
        <v>75</v>
      </c>
      <c r="C82" s="27">
        <f>D82+E82+F82+G82+H82+I82+J82</f>
        <v>459.866</v>
      </c>
      <c r="D82" s="27">
        <v>0</v>
      </c>
      <c r="E82" s="27">
        <v>0</v>
      </c>
      <c r="F82" s="27">
        <v>411.166</v>
      </c>
      <c r="G82" s="27">
        <v>48.7</v>
      </c>
      <c r="H82" s="27">
        <v>0</v>
      </c>
      <c r="I82" s="27">
        <v>0</v>
      </c>
      <c r="J82" s="27">
        <v>0</v>
      </c>
      <c r="K82" s="28">
        <v>25.1</v>
      </c>
    </row>
    <row r="83" spans="1:11" ht="60">
      <c r="A83" s="8" t="s">
        <v>91</v>
      </c>
      <c r="B83" s="10" t="s">
        <v>82</v>
      </c>
      <c r="C83" s="27">
        <v>120</v>
      </c>
      <c r="D83" s="27">
        <v>0</v>
      </c>
      <c r="E83" s="27">
        <v>0</v>
      </c>
      <c r="F83" s="27">
        <v>0</v>
      </c>
      <c r="G83" s="27">
        <v>120</v>
      </c>
      <c r="H83" s="27">
        <v>0</v>
      </c>
      <c r="I83" s="27">
        <v>0</v>
      </c>
      <c r="J83" s="27">
        <v>0</v>
      </c>
      <c r="K83" s="41" t="s">
        <v>89</v>
      </c>
    </row>
    <row r="84" spans="1:11" ht="15">
      <c r="A84" s="8">
        <v>72</v>
      </c>
      <c r="B84" s="30" t="s">
        <v>39</v>
      </c>
      <c r="C84" s="34">
        <f>SUM(C80+C82+C83)</f>
        <v>15823.776</v>
      </c>
      <c r="D84" s="34">
        <v>3755</v>
      </c>
      <c r="E84" s="34">
        <f>E81+E80</f>
        <v>320</v>
      </c>
      <c r="F84" s="34">
        <f>F82+F81+F80</f>
        <v>3044.327</v>
      </c>
      <c r="G84" s="34">
        <f>SUM(G80+G81+G82+G83)</f>
        <v>2401.7</v>
      </c>
      <c r="H84" s="34">
        <f>H82+H81+H80</f>
        <v>2353</v>
      </c>
      <c r="I84" s="34">
        <f>I82+I81+I80</f>
        <v>2353</v>
      </c>
      <c r="J84" s="34">
        <v>3320.749</v>
      </c>
      <c r="K84" s="7"/>
    </row>
    <row r="85" spans="1:11" ht="15">
      <c r="A85" s="8">
        <v>73</v>
      </c>
      <c r="B85" s="49" t="s">
        <v>29</v>
      </c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5.75" customHeight="1">
      <c r="A86" s="8">
        <v>74</v>
      </c>
      <c r="B86" s="47" t="s">
        <v>30</v>
      </c>
      <c r="C86" s="47"/>
      <c r="D86" s="47"/>
      <c r="E86" s="47"/>
      <c r="F86" s="47"/>
      <c r="G86" s="47"/>
      <c r="H86" s="47"/>
      <c r="I86" s="47"/>
      <c r="J86" s="47"/>
      <c r="K86" s="47"/>
    </row>
    <row r="87" spans="1:11" ht="27" customHeight="1">
      <c r="A87" s="8">
        <v>75</v>
      </c>
      <c r="B87" s="47" t="s">
        <v>31</v>
      </c>
      <c r="C87" s="47"/>
      <c r="D87" s="47"/>
      <c r="E87" s="47"/>
      <c r="F87" s="47"/>
      <c r="G87" s="47"/>
      <c r="H87" s="47"/>
      <c r="I87" s="47"/>
      <c r="J87" s="47"/>
      <c r="K87" s="47"/>
    </row>
    <row r="88" spans="1:11" ht="36">
      <c r="A88" s="8">
        <v>76</v>
      </c>
      <c r="B88" s="10" t="s">
        <v>68</v>
      </c>
      <c r="C88" s="25">
        <f>D88+E88+F88+G88+H88+I88+J88</f>
        <v>120</v>
      </c>
      <c r="D88" s="43">
        <v>60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60</v>
      </c>
      <c r="K88" s="7">
        <v>30</v>
      </c>
    </row>
    <row r="89" spans="1:11" ht="15">
      <c r="A89" s="8">
        <v>77</v>
      </c>
      <c r="B89" s="30" t="s">
        <v>15</v>
      </c>
      <c r="C89" s="33">
        <f>+D89+E89+F89+G89+H89+I89+J89</f>
        <v>120</v>
      </c>
      <c r="D89" s="33">
        <v>60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60</v>
      </c>
      <c r="K89" s="7"/>
    </row>
    <row r="90" spans="1:11" ht="60.75" customHeight="1">
      <c r="A90" s="8">
        <v>78</v>
      </c>
      <c r="B90" s="10" t="s">
        <v>69</v>
      </c>
      <c r="C90" s="25">
        <f>D90+E90+F90+G90+H90+I90+J90</f>
        <v>181</v>
      </c>
      <c r="D90" s="25">
        <v>25</v>
      </c>
      <c r="E90" s="25">
        <v>16</v>
      </c>
      <c r="F90" s="25">
        <v>15</v>
      </c>
      <c r="G90" s="25">
        <v>30</v>
      </c>
      <c r="H90" s="25">
        <v>30</v>
      </c>
      <c r="I90" s="25">
        <v>30</v>
      </c>
      <c r="J90" s="25">
        <v>35</v>
      </c>
      <c r="K90" s="7">
        <v>28</v>
      </c>
    </row>
    <row r="91" spans="1:11" ht="15">
      <c r="A91" s="8">
        <v>79</v>
      </c>
      <c r="B91" s="30" t="s">
        <v>15</v>
      </c>
      <c r="C91" s="33">
        <f>+D91+E91+F91+G91+H91+I91+J91</f>
        <v>181</v>
      </c>
      <c r="D91" s="33">
        <v>25</v>
      </c>
      <c r="E91" s="33">
        <v>16</v>
      </c>
      <c r="F91" s="33">
        <v>15</v>
      </c>
      <c r="G91" s="33">
        <v>30</v>
      </c>
      <c r="H91" s="33">
        <v>30</v>
      </c>
      <c r="I91" s="33">
        <v>30</v>
      </c>
      <c r="J91" s="33">
        <v>35</v>
      </c>
      <c r="K91" s="7"/>
    </row>
    <row r="92" spans="1:11" ht="64.5" customHeight="1">
      <c r="A92" s="8">
        <v>80</v>
      </c>
      <c r="B92" s="10" t="s">
        <v>70</v>
      </c>
      <c r="C92" s="25">
        <f>D92+E92+F92+G92+H92+I92+J92</f>
        <v>29</v>
      </c>
      <c r="D92" s="25">
        <v>15</v>
      </c>
      <c r="E92" s="25">
        <v>0</v>
      </c>
      <c r="F92" s="25">
        <v>8</v>
      </c>
      <c r="G92" s="25">
        <v>0</v>
      </c>
      <c r="H92" s="25">
        <v>0</v>
      </c>
      <c r="I92" s="25">
        <v>0</v>
      </c>
      <c r="J92" s="25">
        <v>6</v>
      </c>
      <c r="K92" s="7">
        <v>29</v>
      </c>
    </row>
    <row r="93" spans="1:11" ht="16.5" customHeight="1">
      <c r="A93" s="36">
        <v>81</v>
      </c>
      <c r="B93" s="30" t="s">
        <v>15</v>
      </c>
      <c r="C93" s="33">
        <f>+D93+E93+F93+G93+H93+I93+J93</f>
        <v>29</v>
      </c>
      <c r="D93" s="33">
        <v>15</v>
      </c>
      <c r="E93" s="33">
        <v>0</v>
      </c>
      <c r="F93" s="33">
        <v>8</v>
      </c>
      <c r="G93" s="33">
        <v>0</v>
      </c>
      <c r="H93" s="33">
        <v>0</v>
      </c>
      <c r="I93" s="33">
        <v>0</v>
      </c>
      <c r="J93" s="33">
        <v>6</v>
      </c>
      <c r="K93" s="7"/>
    </row>
    <row r="94" spans="1:11" ht="68.25" customHeight="1">
      <c r="A94" s="8">
        <v>82</v>
      </c>
      <c r="B94" s="10" t="s">
        <v>71</v>
      </c>
      <c r="C94" s="25">
        <f>D94+E94+F94+G94+H94+I94+J94</f>
        <v>2335</v>
      </c>
      <c r="D94" s="25">
        <v>209</v>
      </c>
      <c r="E94" s="25">
        <v>1135</v>
      </c>
      <c r="F94" s="25">
        <v>0</v>
      </c>
      <c r="G94" s="25">
        <v>261</v>
      </c>
      <c r="H94" s="25">
        <v>261</v>
      </c>
      <c r="I94" s="25">
        <v>261</v>
      </c>
      <c r="J94" s="25">
        <v>208</v>
      </c>
      <c r="K94" s="46">
        <v>31</v>
      </c>
    </row>
    <row r="95" spans="1:11" ht="36">
      <c r="A95" s="8" t="s">
        <v>77</v>
      </c>
      <c r="B95" s="10" t="s">
        <v>76</v>
      </c>
      <c r="C95" s="19">
        <v>457.2</v>
      </c>
      <c r="D95" s="19">
        <v>0</v>
      </c>
      <c r="E95" s="19">
        <v>0</v>
      </c>
      <c r="F95" s="19">
        <v>251</v>
      </c>
      <c r="G95" s="19">
        <v>206.2</v>
      </c>
      <c r="H95" s="19">
        <v>0</v>
      </c>
      <c r="I95" s="19">
        <v>0</v>
      </c>
      <c r="J95" s="19">
        <v>0</v>
      </c>
      <c r="K95" s="28">
        <v>31.1</v>
      </c>
    </row>
    <row r="96" spans="1:11" ht="16.5" customHeight="1">
      <c r="A96" s="36">
        <v>83</v>
      </c>
      <c r="B96" s="30" t="s">
        <v>15</v>
      </c>
      <c r="C96" s="33">
        <f>D96+E96+F96+G96+H96+I96+J96</f>
        <v>2531.2</v>
      </c>
      <c r="D96" s="42">
        <v>209</v>
      </c>
      <c r="E96" s="37">
        <v>1135</v>
      </c>
      <c r="F96" s="33">
        <v>251</v>
      </c>
      <c r="G96" s="33">
        <v>206.2</v>
      </c>
      <c r="H96" s="33">
        <v>261</v>
      </c>
      <c r="I96" s="33">
        <v>261</v>
      </c>
      <c r="J96" s="33">
        <v>208</v>
      </c>
      <c r="K96" s="45"/>
    </row>
    <row r="97" spans="1:11" ht="30.75" customHeight="1">
      <c r="A97" s="36">
        <v>84</v>
      </c>
      <c r="B97" s="30" t="s">
        <v>38</v>
      </c>
      <c r="C97" s="33">
        <f>D97+E97+F97+G97+H97+I97+J97</f>
        <v>3122.2</v>
      </c>
      <c r="D97" s="33">
        <f>D94+D92+D90+D88</f>
        <v>309</v>
      </c>
      <c r="E97" s="33">
        <v>1151</v>
      </c>
      <c r="F97" s="33">
        <v>274</v>
      </c>
      <c r="G97" s="33">
        <f>G96+G94+G92+G90</f>
        <v>497.2</v>
      </c>
      <c r="H97" s="33">
        <f>H94+H90</f>
        <v>291</v>
      </c>
      <c r="I97" s="33">
        <v>291</v>
      </c>
      <c r="J97" s="33">
        <f>J95+J94+J93+J90+J89</f>
        <v>309</v>
      </c>
      <c r="K97" s="45"/>
    </row>
    <row r="98" spans="1:11" ht="27.75" customHeight="1">
      <c r="A98" s="8">
        <v>85</v>
      </c>
      <c r="B98" s="47" t="s">
        <v>80</v>
      </c>
      <c r="C98" s="47"/>
      <c r="D98" s="47"/>
      <c r="E98" s="47"/>
      <c r="F98" s="47"/>
      <c r="G98" s="47"/>
      <c r="H98" s="47"/>
      <c r="I98" s="47"/>
      <c r="J98" s="47"/>
      <c r="K98" s="47"/>
    </row>
    <row r="99" spans="1:11" ht="15">
      <c r="A99" s="8">
        <v>86</v>
      </c>
      <c r="B99" s="47" t="s">
        <v>32</v>
      </c>
      <c r="C99" s="47"/>
      <c r="D99" s="47"/>
      <c r="E99" s="47"/>
      <c r="F99" s="47"/>
      <c r="G99" s="47"/>
      <c r="H99" s="47"/>
      <c r="I99" s="47"/>
      <c r="J99" s="47"/>
      <c r="K99" s="47"/>
    </row>
    <row r="100" spans="1:11" ht="15">
      <c r="A100" s="8">
        <v>87</v>
      </c>
      <c r="B100" s="47" t="s">
        <v>33</v>
      </c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ht="96.75" customHeight="1">
      <c r="A101" s="8">
        <v>88</v>
      </c>
      <c r="B101" s="10" t="s">
        <v>72</v>
      </c>
      <c r="C101" s="25">
        <f>D101+E101+F101+G101+H101+I101+J101</f>
        <v>11632.826000000001</v>
      </c>
      <c r="D101" s="25">
        <v>1200</v>
      </c>
      <c r="E101" s="25">
        <v>1250</v>
      </c>
      <c r="F101" s="25">
        <v>1410</v>
      </c>
      <c r="G101" s="25">
        <v>2472.826</v>
      </c>
      <c r="H101" s="25">
        <v>2000</v>
      </c>
      <c r="I101" s="25">
        <v>2000</v>
      </c>
      <c r="J101" s="25">
        <v>1300</v>
      </c>
      <c r="K101" s="48">
        <v>34</v>
      </c>
    </row>
    <row r="102" spans="1:11" ht="15">
      <c r="A102" s="36">
        <v>89</v>
      </c>
      <c r="B102" s="30" t="s">
        <v>15</v>
      </c>
      <c r="C102" s="33">
        <f>D102+E102+F102+G102+H102+I102+J102</f>
        <v>11632.826000000001</v>
      </c>
      <c r="D102" s="33">
        <v>1200</v>
      </c>
      <c r="E102" s="33">
        <v>1250</v>
      </c>
      <c r="F102" s="33">
        <v>1410</v>
      </c>
      <c r="G102" s="37">
        <v>2472.826</v>
      </c>
      <c r="H102" s="33">
        <v>2000</v>
      </c>
      <c r="I102" s="33">
        <v>2000</v>
      </c>
      <c r="J102" s="33">
        <v>1300</v>
      </c>
      <c r="K102" s="29"/>
    </row>
    <row r="103" spans="1:11" ht="96">
      <c r="A103" s="8">
        <v>90</v>
      </c>
      <c r="B103" s="10" t="s">
        <v>73</v>
      </c>
      <c r="C103" s="25">
        <f>D103+E103+F103+G103+H103+I103+J103</f>
        <v>24636</v>
      </c>
      <c r="D103" s="25">
        <v>1130</v>
      </c>
      <c r="E103" s="25">
        <v>8925</v>
      </c>
      <c r="F103" s="25">
        <v>5867</v>
      </c>
      <c r="G103" s="25">
        <v>6838</v>
      </c>
      <c r="H103" s="25">
        <v>338</v>
      </c>
      <c r="I103" s="25">
        <v>338</v>
      </c>
      <c r="J103" s="25">
        <v>1200</v>
      </c>
      <c r="K103" s="48">
        <v>34</v>
      </c>
    </row>
    <row r="104" spans="1:11" ht="15">
      <c r="A104" s="36">
        <v>91</v>
      </c>
      <c r="B104" s="30" t="s">
        <v>15</v>
      </c>
      <c r="C104" s="37">
        <f>D104+E104+F104+G104+H104+I104+J104</f>
        <v>24636</v>
      </c>
      <c r="D104" s="37">
        <v>1130</v>
      </c>
      <c r="E104" s="33">
        <v>8925</v>
      </c>
      <c r="F104" s="33">
        <v>5867</v>
      </c>
      <c r="G104" s="37">
        <v>6838</v>
      </c>
      <c r="H104" s="33">
        <v>338</v>
      </c>
      <c r="I104" s="33">
        <v>338</v>
      </c>
      <c r="J104" s="33">
        <v>1200</v>
      </c>
      <c r="K104" s="7"/>
    </row>
    <row r="105" spans="1:11" ht="15">
      <c r="A105" s="8">
        <v>92</v>
      </c>
      <c r="B105" s="46" t="s">
        <v>34</v>
      </c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1:11" ht="101.25" customHeight="1">
      <c r="A106" s="8">
        <v>93</v>
      </c>
      <c r="B106" s="10" t="s">
        <v>81</v>
      </c>
      <c r="C106" s="25">
        <f aca="true" t="shared" si="1" ref="C106:C111">D106+E106+F106+G106+H106+I106+J106</f>
        <v>276</v>
      </c>
      <c r="D106" s="25">
        <v>55</v>
      </c>
      <c r="E106" s="25">
        <v>21</v>
      </c>
      <c r="F106" s="25">
        <v>40</v>
      </c>
      <c r="G106" s="25">
        <v>40</v>
      </c>
      <c r="H106" s="25">
        <v>40</v>
      </c>
      <c r="I106" s="25">
        <v>40</v>
      </c>
      <c r="J106" s="25">
        <v>40</v>
      </c>
      <c r="K106" s="7">
        <v>37</v>
      </c>
    </row>
    <row r="107" spans="1:11" ht="15">
      <c r="A107" s="36">
        <v>94</v>
      </c>
      <c r="B107" s="30" t="s">
        <v>15</v>
      </c>
      <c r="C107" s="33">
        <f t="shared" si="1"/>
        <v>276</v>
      </c>
      <c r="D107" s="33">
        <v>55</v>
      </c>
      <c r="E107" s="33">
        <v>21</v>
      </c>
      <c r="F107" s="33">
        <v>40</v>
      </c>
      <c r="G107" s="33">
        <v>40</v>
      </c>
      <c r="H107" s="33">
        <v>40</v>
      </c>
      <c r="I107" s="33">
        <v>40</v>
      </c>
      <c r="J107" s="33">
        <v>40</v>
      </c>
      <c r="K107" s="7"/>
    </row>
    <row r="108" spans="1:11" ht="110.25" customHeight="1">
      <c r="A108" s="8">
        <v>95</v>
      </c>
      <c r="B108" s="10" t="s">
        <v>74</v>
      </c>
      <c r="C108" s="25">
        <f t="shared" si="1"/>
        <v>14</v>
      </c>
      <c r="D108" s="25">
        <v>4</v>
      </c>
      <c r="E108" s="25">
        <v>4</v>
      </c>
      <c r="F108" s="25">
        <v>0</v>
      </c>
      <c r="G108" s="25">
        <v>0</v>
      </c>
      <c r="H108" s="25">
        <v>0</v>
      </c>
      <c r="I108" s="25">
        <v>0</v>
      </c>
      <c r="J108" s="25">
        <v>6</v>
      </c>
      <c r="K108" s="7">
        <v>37</v>
      </c>
    </row>
    <row r="109" spans="1:11" ht="15">
      <c r="A109" s="36">
        <v>96</v>
      </c>
      <c r="B109" s="30" t="s">
        <v>15</v>
      </c>
      <c r="C109" s="33">
        <f t="shared" si="1"/>
        <v>14</v>
      </c>
      <c r="D109" s="33">
        <v>4</v>
      </c>
      <c r="E109" s="33">
        <v>4</v>
      </c>
      <c r="F109" s="33">
        <v>0</v>
      </c>
      <c r="G109" s="33">
        <v>0</v>
      </c>
      <c r="H109" s="33">
        <v>0</v>
      </c>
      <c r="I109" s="33">
        <v>0</v>
      </c>
      <c r="J109" s="33">
        <v>6</v>
      </c>
      <c r="K109" s="7"/>
    </row>
    <row r="110" spans="1:11" ht="131.25" customHeight="1">
      <c r="A110" s="8">
        <v>97</v>
      </c>
      <c r="B110" s="10" t="s">
        <v>93</v>
      </c>
      <c r="C110" s="25">
        <f t="shared" si="1"/>
        <v>2011</v>
      </c>
      <c r="D110" s="25">
        <v>533</v>
      </c>
      <c r="E110" s="25">
        <v>198</v>
      </c>
      <c r="F110" s="25">
        <v>256</v>
      </c>
      <c r="G110" s="25">
        <v>256</v>
      </c>
      <c r="H110" s="25">
        <v>256</v>
      </c>
      <c r="I110" s="25">
        <v>256</v>
      </c>
      <c r="J110" s="25">
        <v>256</v>
      </c>
      <c r="K110" s="7">
        <v>35</v>
      </c>
    </row>
    <row r="111" spans="1:11" ht="15">
      <c r="A111" s="36">
        <v>98</v>
      </c>
      <c r="B111" s="30" t="s">
        <v>15</v>
      </c>
      <c r="C111" s="33">
        <f t="shared" si="1"/>
        <v>2011</v>
      </c>
      <c r="D111" s="33">
        <v>533</v>
      </c>
      <c r="E111" s="33">
        <v>198</v>
      </c>
      <c r="F111" s="33">
        <v>256</v>
      </c>
      <c r="G111" s="33">
        <v>256</v>
      </c>
      <c r="H111" s="33">
        <v>256</v>
      </c>
      <c r="I111" s="33">
        <v>256</v>
      </c>
      <c r="J111" s="33">
        <v>256</v>
      </c>
      <c r="K111" s="7"/>
    </row>
    <row r="112" spans="1:11" ht="17.25" customHeight="1">
      <c r="A112" s="36">
        <v>99</v>
      </c>
      <c r="B112" s="38" t="s">
        <v>37</v>
      </c>
      <c r="C112" s="39">
        <f>D112+E112+F112+G112+H112+I112+J112</f>
        <v>38569.826</v>
      </c>
      <c r="D112" s="39">
        <f>+D111+D109+D107+D104+D102</f>
        <v>2922</v>
      </c>
      <c r="E112" s="39">
        <f aca="true" t="shared" si="2" ref="E112:J112">E111+E109+E107+E104+E102</f>
        <v>10398</v>
      </c>
      <c r="F112" s="39">
        <f t="shared" si="2"/>
        <v>7573</v>
      </c>
      <c r="G112" s="39">
        <f t="shared" si="2"/>
        <v>9606.826000000001</v>
      </c>
      <c r="H112" s="39">
        <f t="shared" si="2"/>
        <v>2634</v>
      </c>
      <c r="I112" s="39">
        <f t="shared" si="2"/>
        <v>2634</v>
      </c>
      <c r="J112" s="39">
        <f t="shared" si="2"/>
        <v>2802</v>
      </c>
      <c r="K112" s="18"/>
    </row>
    <row r="113" spans="7:9" ht="15">
      <c r="G113" s="4"/>
      <c r="H113" s="4"/>
      <c r="I113" s="4"/>
    </row>
  </sheetData>
  <sheetProtection/>
  <mergeCells count="28">
    <mergeCell ref="A7:A8"/>
    <mergeCell ref="B7:B8"/>
    <mergeCell ref="K7:K8"/>
    <mergeCell ref="B14:K14"/>
    <mergeCell ref="B20:K20"/>
    <mergeCell ref="A5:K5"/>
    <mergeCell ref="B39:K39"/>
    <mergeCell ref="B22:K22"/>
    <mergeCell ref="C7:J7"/>
    <mergeCell ref="B53:K53"/>
    <mergeCell ref="B54:K54"/>
    <mergeCell ref="B55:K55"/>
    <mergeCell ref="B49:K49"/>
    <mergeCell ref="B21:K21"/>
    <mergeCell ref="B64:K64"/>
    <mergeCell ref="B76:K76"/>
    <mergeCell ref="B46:K46"/>
    <mergeCell ref="B77:K77"/>
    <mergeCell ref="B85:K85"/>
    <mergeCell ref="B86:K86"/>
    <mergeCell ref="B63:K63"/>
    <mergeCell ref="B105:K105"/>
    <mergeCell ref="B99:K99"/>
    <mergeCell ref="B100:K100"/>
    <mergeCell ref="B98:K98"/>
    <mergeCell ref="B65:K65"/>
    <mergeCell ref="B87:K87"/>
    <mergeCell ref="B78:K78"/>
  </mergeCells>
  <printOptions/>
  <pageMargins left="0.31496062992125984" right="0.15748031496062992" top="0.35433070866141736" bottom="0.35433070866141736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2018-07-12T05:38:03Z</dcterms:modified>
  <cp:category/>
  <cp:version/>
  <cp:contentType/>
  <cp:contentStatus/>
</cp:coreProperties>
</file>