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'ДОХОДЫ'!$A$1:$F$85</definedName>
  </definedNames>
  <calcPr fullCalcOnLoad="1"/>
</workbook>
</file>

<file path=xl/sharedStrings.xml><?xml version="1.0" encoding="utf-8"?>
<sst xmlns="http://schemas.openxmlformats.org/spreadsheetml/2006/main" count="161" uniqueCount="151">
  <si>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</si>
  <si>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</si>
  <si>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</si>
  <si>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</si>
  <si>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</si>
  <si>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</si>
  <si>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</si>
  <si>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</si>
  <si>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</si>
  <si>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</si>
  <si>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</si>
  <si>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</si>
  <si>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</si>
  <si>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</si>
  <si>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</si>
  <si>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</si>
  <si>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</si>
  <si>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</si>
  <si>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</si>
  <si>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</si>
  <si>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</si>
  <si>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</si>
  <si>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</si>
  <si>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</si>
  <si>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</si>
  <si>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</si>
  <si>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</si>
  <si>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</si>
  <si>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</si>
  <si>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</si>
  <si>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</si>
  <si>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</si>
  <si>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</si>
  <si>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</si>
  <si>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</si>
  <si>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</si>
  <si>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</si>
  <si>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</si>
  <si>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</si>
  <si>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</si>
  <si>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</si>
  <si>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</si>
  <si>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</si>
  <si>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</si>
  <si>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</si>
  <si>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</si>
  <si>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</si>
  <si>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</si>
  <si>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</si>
  <si>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</si>
  <si>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</si>
  <si>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</si>
  <si>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</si>
  <si>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</si>
  <si>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</si>
  <si>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</si>
  <si>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</si>
  <si>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</si>
  <si>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</si>
  <si>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</si>
  <si>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</si>
  <si>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</si>
  <si>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</si>
  <si>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</si>
  <si>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</si>
  <si>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</si>
  <si>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</si>
  <si>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</si>
  <si>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</si>
  <si>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</si>
  <si>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</si>
  <si>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</si>
  <si>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</si>
  <si>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</si>
  <si>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</si>
  <si>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</si>
  <si>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</si>
  <si>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</si>
  <si>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</si>
  <si>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</si>
  <si>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</si>
  <si>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</si>
  <si>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</si>
  <si>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</si>
  <si>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</si>
  <si>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</si>
  <si>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</si>
  <si>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</si>
  <si>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</si>
  <si>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</si>
  <si>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</si>
  <si>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</si>
  <si>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</si>
  <si>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</si>
  <si>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</si>
  <si>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</si>
  <si>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</si>
  <si>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</si>
  <si>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</si>
  <si>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</si>
  <si>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</si>
  <si>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</si>
  <si>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</si>
  <si>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</si>
  <si>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</si>
  <si>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</si>
  <si>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</si>
  <si>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</si>
  <si>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</si>
  <si>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</si>
  <si>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</si>
  <si>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</si>
  <si>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</si>
  <si>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</si>
  <si>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</si>
  <si>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</si>
  <si>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</si>
  <si>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</si>
  <si>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</si>
  <si>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</si>
  <si>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</si>
  <si>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</si>
  <si>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</si>
  <si>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</si>
  <si>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</si>
  <si>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</si>
  <si>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</si>
  <si>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</si>
  <si>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182 11603010 01 0000 140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</si>
  <si>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</si>
  <si>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</si>
  <si>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</si>
  <si>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</si>
  <si>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</si>
  <si>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</si>
  <si>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</si>
  <si>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</si>
  <si>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</si>
  <si>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</si>
  <si>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</si>
  <si>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</si>
  <si>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</si>
  <si>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</si>
  <si>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</si>
  <si>
    <t>182 10502020 02 0000 110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</si>
  <si>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</si>
  <si>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901 20235462 04 0000 151</t>
  </si>
  <si>
    <t>Отчет об исполнении местного бюджета по доходам за I полугодие 2017 года</t>
  </si>
  <si>
    <t>Субвенции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</si>
  <si>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901 20202077 04 0000 151</t>
  </si>
  <si>
    <t>Субсидии местным бюджетам на переселение граждан из жилых помещений, признанных непригодными для проживания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</si>
</sst>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11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49" fontId="10" fillId="0" borderId="0">
      <alignment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0" fontId="10" fillId="0" borderId="0">
      <alignment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0" fontId="11" fillId="0" borderId="0">
      <alignment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1" fillId="0" borderId="4">
      <alignment horizontal="left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0" fontId="11" fillId="0" borderId="5">
      <alignment horizontal="left" wrapText="1" indent="2"/>
      <protection/>
    </xf>
    <xf numFmtId="0" fontId="16" fillId="0" borderId="2">
      <alignment/>
      <protection/>
    </xf>
    <xf numFmtId="0" fontId="16" fillId="0" borderId="2">
      <alignment/>
      <protection/>
    </xf>
    <xf numFmtId="0" fontId="16" fillId="0" borderId="2">
      <alignment/>
      <protection/>
    </xf>
    <xf numFmtId="0" fontId="16" fillId="0" borderId="2">
      <alignment/>
      <protection/>
    </xf>
    <xf numFmtId="0" fontId="11" fillId="0" borderId="6">
      <alignment horizontal="left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1" fillId="0" borderId="7">
      <alignment horizontal="left" wrapText="1" indent="2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10" fillId="20" borderId="9">
      <alignment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10" fillId="20" borderId="11">
      <alignment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9" fontId="11" fillId="0" borderId="0">
      <alignment wrapTex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9" fontId="11" fillId="0" borderId="4">
      <alignment horizontal="left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0" fontId="11" fillId="0" borderId="14">
      <alignment horizontal="center" vertical="center" shrinkToFi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1" fillId="0" borderId="1">
      <alignment horizontal="center" vertical="center" shrinkToFi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10" fillId="20" borderId="15">
      <alignment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49" fontId="11" fillId="0" borderId="0">
      <alignment horizontal="center"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1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1" fillId="0" borderId="17">
      <alignment horizontal="center" vertical="center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11" fillId="0" borderId="8">
      <alignment horizontal="center" vertical="center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11" fillId="0" borderId="4">
      <alignment horizontal="center" vertical="center" shrinkToFit="1"/>
      <protection/>
    </xf>
    <xf numFmtId="0" fontId="10" fillId="20" borderId="18">
      <alignment/>
      <protection/>
    </xf>
    <xf numFmtId="0" fontId="10" fillId="20" borderId="18">
      <alignment/>
      <protection/>
    </xf>
    <xf numFmtId="0" fontId="10" fillId="20" borderId="18">
      <alignment/>
      <protection/>
    </xf>
    <xf numFmtId="0" fontId="10" fillId="20" borderId="18">
      <alignment/>
      <protection/>
    </xf>
    <xf numFmtId="195" fontId="11" fillId="0" borderId="8">
      <alignment horizontal="right" vertical="center" shrinkToFi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" fontId="11" fillId="0" borderId="8">
      <alignment horizontal="right" shrinkToFit="1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2" fillId="0" borderId="0">
      <alignment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49" fontId="10" fillId="0" borderId="4">
      <alignment shrinkToFi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4">
      <alignment horizontal="right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195" fontId="11" fillId="0" borderId="19">
      <alignment horizontal="right" vertical="center" shrinkToFi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4" fontId="11" fillId="0" borderId="19">
      <alignment horizontal="righ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0" fillId="20" borderId="4">
      <alignment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49" fontId="11" fillId="0" borderId="19">
      <alignment horizontal="center" shrinkToFit="1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11" fillId="0" borderId="8">
      <alignment horizontal="center" vertical="center" shrinkToFit="1"/>
      <protection/>
    </xf>
    <xf numFmtId="0" fontId="10" fillId="0" borderId="16">
      <alignment horizontal="left"/>
      <protection/>
    </xf>
    <xf numFmtId="0" fontId="14" fillId="0" borderId="0">
      <alignment horizontal="center"/>
      <protection/>
    </xf>
    <xf numFmtId="0" fontId="10" fillId="0" borderId="0">
      <alignment horizontal="left"/>
      <protection/>
    </xf>
    <xf numFmtId="49" fontId="11" fillId="0" borderId="0">
      <alignment horizontal="left"/>
      <protection/>
    </xf>
    <xf numFmtId="0" fontId="10" fillId="20" borderId="20">
      <alignment/>
      <protection/>
    </xf>
    <xf numFmtId="0" fontId="10" fillId="0" borderId="21">
      <alignment horizontal="left"/>
      <protection/>
    </xf>
    <xf numFmtId="0" fontId="11" fillId="0" borderId="4">
      <alignment horizontal="center" wrapText="1"/>
      <protection/>
    </xf>
    <xf numFmtId="0" fontId="14" fillId="0" borderId="16">
      <alignment horizontal="center"/>
      <protection/>
    </xf>
    <xf numFmtId="0" fontId="10" fillId="0" borderId="0">
      <alignment horizontal="center"/>
      <protection/>
    </xf>
    <xf numFmtId="0" fontId="11" fillId="0" borderId="4">
      <alignment horizontal="center"/>
      <protection/>
    </xf>
    <xf numFmtId="0" fontId="11" fillId="0" borderId="0">
      <alignment horizontal="center"/>
      <protection/>
    </xf>
    <xf numFmtId="0" fontId="12" fillId="0" borderId="0">
      <alignment horizontal="left"/>
      <protection/>
    </xf>
    <xf numFmtId="0" fontId="11" fillId="0" borderId="21">
      <alignment/>
      <protection/>
    </xf>
    <xf numFmtId="0" fontId="14" fillId="0" borderId="0">
      <alignment/>
      <protection/>
    </xf>
    <xf numFmtId="49" fontId="10" fillId="0" borderId="21">
      <alignment/>
      <protection/>
    </xf>
    <xf numFmtId="49" fontId="14" fillId="0" borderId="0">
      <alignment/>
      <protection/>
    </xf>
    <xf numFmtId="0" fontId="10" fillId="20" borderId="0">
      <alignment/>
      <protection/>
    </xf>
    <xf numFmtId="0" fontId="10" fillId="0" borderId="0">
      <alignment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15" fillId="0" borderId="0">
      <alignment horizontal="center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15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1" fillId="0" borderId="0">
      <alignment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1" fillId="0" borderId="0">
      <alignment horizontal="left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5" fillId="0" borderId="4">
      <alignment horizont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8">
      <alignment horizontal="center" vertical="top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11" fillId="0" borderId="8">
      <alignment horizontal="center" vertical="center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11" fillId="0" borderId="5">
      <alignment horizontal="left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11" fillId="0" borderId="7">
      <alignment horizontal="left" wrapText="1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11" fillId="0" borderId="22">
      <alignment horizontal="left" wrapText="1" indent="2"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16">
      <alignment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6" fillId="0" borderId="0">
      <alignment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4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15">
      <alignment horizontal="left" wrapText="1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16">
      <alignment horizontal="left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10">
      <alignment horizontal="center" vertical="center"/>
      <protection/>
    </xf>
    <xf numFmtId="0" fontId="10" fillId="20" borderId="16">
      <alignment/>
      <protection/>
    </xf>
    <xf numFmtId="0" fontId="10" fillId="20" borderId="16">
      <alignment/>
      <protection/>
    </xf>
    <xf numFmtId="0" fontId="10" fillId="20" borderId="16">
      <alignment/>
      <protection/>
    </xf>
    <xf numFmtId="0" fontId="10" fillId="20" borderId="16">
      <alignment/>
      <protection/>
    </xf>
    <xf numFmtId="49" fontId="11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1" fillId="0" borderId="24">
      <alignment horizontal="center" shrinkToFit="1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11" fillId="0" borderId="25">
      <alignment horizontal="center" shrinkToFi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17" fillId="0" borderId="0">
      <alignment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49" fontId="11" fillId="0" borderId="17">
      <alignment horizontal="center"/>
      <protection/>
    </xf>
    <xf numFmtId="0" fontId="20" fillId="0" borderId="16">
      <alignment/>
      <protection/>
    </xf>
    <xf numFmtId="0" fontId="20" fillId="0" borderId="16">
      <alignment/>
      <protection/>
    </xf>
    <xf numFmtId="0" fontId="20" fillId="0" borderId="16">
      <alignment/>
      <protection/>
    </xf>
    <xf numFmtId="0" fontId="20" fillId="0" borderId="16">
      <alignment/>
      <protection/>
    </xf>
    <xf numFmtId="49" fontId="11" fillId="0" borderId="12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49" fontId="11" fillId="0" borderId="13">
      <alignment horizontal="center"/>
      <protection/>
    </xf>
    <xf numFmtId="0" fontId="10" fillId="20" borderId="26">
      <alignment/>
      <protection/>
    </xf>
    <xf numFmtId="0" fontId="10" fillId="20" borderId="26">
      <alignment/>
      <protection/>
    </xf>
    <xf numFmtId="0" fontId="10" fillId="20" borderId="26">
      <alignment/>
      <protection/>
    </xf>
    <xf numFmtId="0" fontId="10" fillId="20" borderId="26">
      <alignment/>
      <protection/>
    </xf>
    <xf numFmtId="49" fontId="11" fillId="0" borderId="0">
      <alignment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6">
      <alignment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8">
      <alignment horizontal="center" vertical="top" wrapText="1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10">
      <alignment horizontal="center" vertical="center"/>
      <protection/>
    </xf>
    <xf numFmtId="0" fontId="10" fillId="20" borderId="20">
      <alignment/>
      <protection/>
    </xf>
    <xf numFmtId="0" fontId="10" fillId="20" borderId="20">
      <alignment/>
      <protection/>
    </xf>
    <xf numFmtId="0" fontId="10" fillId="20" borderId="20">
      <alignment/>
      <protection/>
    </xf>
    <xf numFmtId="0" fontId="10" fillId="20" borderId="20">
      <alignment/>
      <protection/>
    </xf>
    <xf numFmtId="4" fontId="11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1" fillId="0" borderId="12">
      <alignment horizontal="right" shrinkToFi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" fontId="11" fillId="0" borderId="13">
      <alignment horizontal="right" shrinkToFi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7" fillId="0" borderId="27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28">
      <alignment horizontal="right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28">
      <alignment horizontal="right" vertical="center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28">
      <alignment horizontal="right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28">
      <alignment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11" fillId="0" borderId="4">
      <alignment horizontal="center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1" fillId="0" borderId="10">
      <alignment horizontal="center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49" fontId="11" fillId="0" borderId="29">
      <alignment horizontal="center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14" fontId="11" fillId="0" borderId="30">
      <alignment horizontal="center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49" fontId="11" fillId="0" borderId="30">
      <alignment horizontal="center" vertical="center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49" fontId="11" fillId="0" borderId="30">
      <alignment horizontal="center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49" fontId="11" fillId="0" borderId="31">
      <alignment horizontal="center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5" fillId="0" borderId="4">
      <alignment horizontal="center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10" fillId="0" borderId="32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3">
      <alignment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0" fontId="15" fillId="0" borderId="0">
      <alignment horizont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1" fillId="0" borderId="33">
      <alignment horizontal="left" wrapText="1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0" fillId="20" borderId="34">
      <alignment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11" fillId="0" borderId="19">
      <alignment horizontal="lef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0" fontId="16" fillId="0" borderId="16">
      <alignment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1" fillId="0" borderId="14">
      <alignment horizontal="center" shrinkToFi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11" fillId="0" borderId="24">
      <alignment horizontal="center" shrinkToFi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11" fillId="0" borderId="25">
      <alignment horizontal="center" wrapTex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0" fontId="10" fillId="20" borderId="18">
      <alignment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49" fontId="11" fillId="0" borderId="35">
      <alignment horizontal="center" shrinkToFi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0" fontId="16" fillId="0" borderId="21">
      <alignment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11" fillId="0" borderId="10">
      <alignment horizontal="center" vertical="center" shrinkToFit="1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11" fillId="0" borderId="13">
      <alignment horizont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49" fontId="11" fillId="0" borderId="36">
      <alignment horizontal="center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49" fontId="11" fillId="0" borderId="10">
      <alignment horizontal="center" vertical="center" shrinkToFi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195" fontId="11" fillId="0" borderId="12">
      <alignment horizontal="right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" fontId="11" fillId="0" borderId="13">
      <alignment horizontal="right" wrapText="1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" fontId="11" fillId="0" borderId="36">
      <alignment horizontal="right" shrinkToFit="1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49" fontId="11" fillId="0" borderId="0">
      <alignment horizontal="right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" fontId="11" fillId="0" borderId="37">
      <alignment horizontal="right" shrinkToFi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195" fontId="11" fillId="0" borderId="23">
      <alignment horizontal="right" shrinkToFit="1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" fontId="11" fillId="0" borderId="22">
      <alignment horizontal="right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1" fillId="0" borderId="38">
      <alignment horizontal="center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0" fontId="15" fillId="0" borderId="3">
      <alignment horizontal="center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49" fontId="10" fillId="0" borderId="3">
      <alignment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9" fontId="10" fillId="0" borderId="2">
      <alignment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0" fontId="10" fillId="0" borderId="2">
      <alignment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0" fontId="10" fillId="0" borderId="2">
      <alignment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39" applyNumberFormat="0" applyAlignment="0" applyProtection="0"/>
    <xf numFmtId="0" fontId="48" fillId="28" borderId="40" applyNumberFormat="0" applyAlignment="0" applyProtection="0"/>
    <xf numFmtId="0" fontId="49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4" applyNumberFormat="0" applyFill="0" applyAlignment="0" applyProtection="0"/>
    <xf numFmtId="0" fontId="54" fillId="29" borderId="45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59" fillId="0" borderId="47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9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5" fillId="35" borderId="60" xfId="0" applyNumberFormat="1" applyFont="1" applyFill="1" applyBorder="1" applyAlignment="1">
      <alignment horizontal="center" vertical="center"/>
    </xf>
    <xf numFmtId="4" fontId="5" fillId="34" borderId="60" xfId="1058" applyNumberFormat="1" applyFont="1" applyFill="1" applyBorder="1" applyAlignment="1">
      <alignment horizontal="center" vertical="center"/>
    </xf>
    <xf numFmtId="4" fontId="5" fillId="35" borderId="60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59" xfId="1058" applyNumberFormat="1" applyFont="1" applyFill="1" applyBorder="1" applyAlignment="1">
      <alignment horizontal="center" vertical="center"/>
    </xf>
    <xf numFmtId="4" fontId="5" fillId="0" borderId="60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2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63" xfId="1058" applyNumberFormat="1" applyFont="1" applyFill="1" applyBorder="1" applyAlignment="1">
      <alignment horizontal="center" vertical="center"/>
    </xf>
    <xf numFmtId="4" fontId="5" fillId="35" borderId="63" xfId="1058" applyNumberFormat="1" applyFont="1" applyFill="1" applyBorder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65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0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3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0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6" xfId="0" applyNumberFormat="1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left" vertical="center" wrapText="1"/>
    </xf>
    <xf numFmtId="4" fontId="4" fillId="36" borderId="68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69" xfId="0" applyNumberFormat="1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left" vertical="center" wrapText="1"/>
    </xf>
    <xf numFmtId="4" fontId="4" fillId="36" borderId="71" xfId="1058" applyNumberFormat="1" applyFont="1" applyFill="1" applyBorder="1" applyAlignment="1">
      <alignment horizontal="center" vertical="center"/>
    </xf>
    <xf numFmtId="4" fontId="4" fillId="36" borderId="72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3" xfId="615" applyNumberFormat="1" applyFont="1" applyFill="1" applyBorder="1" applyAlignment="1" applyProtection="1">
      <alignment horizontal="center" vertical="center" shrinkToFit="1"/>
      <protection/>
    </xf>
    <xf numFmtId="4" fontId="5" fillId="35" borderId="4" xfId="615" applyNumberFormat="1" applyFont="1" applyFill="1" applyBorder="1" applyAlignment="1" applyProtection="1">
      <alignment horizontal="center" vertical="center" shrinkToFit="1"/>
      <protection/>
    </xf>
    <xf numFmtId="4" fontId="5" fillId="34" borderId="74" xfId="1058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 wrapText="1"/>
    </xf>
    <xf numFmtId="0" fontId="8" fillId="36" borderId="75" xfId="0" applyFont="1" applyFill="1" applyBorder="1" applyAlignment="1">
      <alignment horizontal="center" wrapText="1"/>
    </xf>
    <xf numFmtId="0" fontId="8" fillId="36" borderId="75" xfId="0" applyFont="1" applyFill="1" applyBorder="1" applyAlignment="1">
      <alignment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="75" zoomScaleNormal="75" zoomScaleSheetLayoutView="75" zoomScalePageLayoutView="0" workbookViewId="0" topLeftCell="A78">
      <selection activeCell="F95" sqref="F95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0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57"/>
      <c r="B1" s="85" t="s">
        <v>147</v>
      </c>
      <c r="C1" s="85"/>
      <c r="D1" s="85"/>
      <c r="E1" s="86"/>
      <c r="F1" s="86"/>
    </row>
    <row r="2" spans="1:6" ht="12.75">
      <c r="A2" s="57"/>
      <c r="B2" s="87"/>
      <c r="C2" s="87"/>
      <c r="D2" s="87"/>
      <c r="E2" s="86"/>
      <c r="F2" s="86"/>
    </row>
    <row r="3" spans="1:6" ht="13.5" thickBot="1">
      <c r="A3" s="57"/>
      <c r="B3" s="88"/>
      <c r="C3" s="88"/>
      <c r="D3" s="88"/>
      <c r="E3" s="89"/>
      <c r="F3" s="89"/>
    </row>
    <row r="4" spans="1:6" ht="133.5" customHeight="1" thickBot="1">
      <c r="A4" s="18" t="s">
        <v>79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58">
        <v>1</v>
      </c>
      <c r="B5" s="59" t="s">
        <v>7</v>
      </c>
      <c r="C5" s="60" t="s">
        <v>21</v>
      </c>
      <c r="D5" s="61">
        <f>D6+D17+D24+D30+D35+D40+D44+D47+D12</f>
        <v>56553000</v>
      </c>
      <c r="E5" s="61">
        <f>E6+E12+E17+E24+E30+E35+E40+E44+E47+E55</f>
        <v>31373829.599999998</v>
      </c>
      <c r="F5" s="62">
        <f aca="true" t="shared" si="0" ref="F5:F15">E5*100/D5</f>
        <v>55.47686170494934</v>
      </c>
    </row>
    <row r="6" spans="1:6" s="12" customFormat="1" ht="20.25">
      <c r="A6" s="63">
        <f aca="true" t="shared" si="1" ref="A6:A15">A5+1</f>
        <v>2</v>
      </c>
      <c r="B6" s="64" t="s">
        <v>33</v>
      </c>
      <c r="C6" s="65" t="s">
        <v>0</v>
      </c>
      <c r="D6" s="66">
        <f>D7</f>
        <v>44350000</v>
      </c>
      <c r="E6" s="67">
        <f>E7</f>
        <v>21066569.97</v>
      </c>
      <c r="F6" s="68">
        <f t="shared" si="0"/>
        <v>47.50072146561443</v>
      </c>
    </row>
    <row r="7" spans="1:6" s="12" customFormat="1" ht="20.25">
      <c r="A7" s="63">
        <f t="shared" si="1"/>
        <v>3</v>
      </c>
      <c r="B7" s="64" t="s">
        <v>8</v>
      </c>
      <c r="C7" s="65" t="s">
        <v>2</v>
      </c>
      <c r="D7" s="66">
        <f>D8+D9+D10+D11</f>
        <v>44350000</v>
      </c>
      <c r="E7" s="67">
        <f>E8+E9+E10+E11</f>
        <v>21066569.97</v>
      </c>
      <c r="F7" s="68">
        <f t="shared" si="0"/>
        <v>47.50072146561443</v>
      </c>
    </row>
    <row r="8" spans="1:8" ht="79.5" customHeight="1">
      <c r="A8" s="19">
        <f t="shared" si="1"/>
        <v>4</v>
      </c>
      <c r="B8" s="4" t="s">
        <v>112</v>
      </c>
      <c r="C8" s="23" t="s">
        <v>45</v>
      </c>
      <c r="D8" s="31">
        <v>44314000</v>
      </c>
      <c r="E8" s="37">
        <v>21064026.94</v>
      </c>
      <c r="F8" s="50">
        <f t="shared" si="0"/>
        <v>47.53357164778626</v>
      </c>
      <c r="H8" s="1"/>
    </row>
    <row r="9" spans="1:8" ht="100.5" customHeight="1">
      <c r="A9" s="19">
        <f t="shared" si="1"/>
        <v>5</v>
      </c>
      <c r="B9" s="4" t="s">
        <v>111</v>
      </c>
      <c r="C9" s="24" t="s">
        <v>90</v>
      </c>
      <c r="D9" s="31">
        <v>5000</v>
      </c>
      <c r="E9" s="33">
        <v>106.08</v>
      </c>
      <c r="F9" s="50">
        <f t="shared" si="0"/>
        <v>2.1216</v>
      </c>
      <c r="H9" s="1"/>
    </row>
    <row r="10" spans="1:8" ht="43.5" customHeight="1">
      <c r="A10" s="19">
        <f t="shared" si="1"/>
        <v>6</v>
      </c>
      <c r="B10" s="4" t="s">
        <v>110</v>
      </c>
      <c r="C10" s="23" t="s">
        <v>53</v>
      </c>
      <c r="D10" s="31">
        <v>30000</v>
      </c>
      <c r="E10" s="37">
        <v>2436.95</v>
      </c>
      <c r="F10" s="50">
        <f t="shared" si="0"/>
        <v>8.123166666666666</v>
      </c>
      <c r="H10" s="1"/>
    </row>
    <row r="11" spans="1:8" ht="78" customHeight="1">
      <c r="A11" s="19">
        <f t="shared" si="1"/>
        <v>7</v>
      </c>
      <c r="B11" s="4" t="s">
        <v>109</v>
      </c>
      <c r="C11" s="25" t="s">
        <v>91</v>
      </c>
      <c r="D11" s="31">
        <v>1000</v>
      </c>
      <c r="E11" s="40">
        <v>0</v>
      </c>
      <c r="F11" s="50">
        <v>0</v>
      </c>
      <c r="H11" s="1"/>
    </row>
    <row r="12" spans="1:8" s="12" customFormat="1" ht="41.25" customHeight="1">
      <c r="A12" s="63">
        <f t="shared" si="1"/>
        <v>8</v>
      </c>
      <c r="B12" s="64" t="s">
        <v>68</v>
      </c>
      <c r="C12" s="65" t="s">
        <v>69</v>
      </c>
      <c r="D12" s="66">
        <f>D13+D14+D15+D16</f>
        <v>1800000</v>
      </c>
      <c r="E12" s="66">
        <f>E13+E14+E15+E16</f>
        <v>706411.88</v>
      </c>
      <c r="F12" s="68">
        <f t="shared" si="0"/>
        <v>39.24510444444444</v>
      </c>
      <c r="H12" s="13"/>
    </row>
    <row r="13" spans="1:8" ht="69" customHeight="1">
      <c r="A13" s="19">
        <f t="shared" si="1"/>
        <v>9</v>
      </c>
      <c r="B13" s="4" t="s">
        <v>108</v>
      </c>
      <c r="C13" s="23" t="s">
        <v>70</v>
      </c>
      <c r="D13" s="31">
        <v>550000</v>
      </c>
      <c r="E13" s="37">
        <v>278972.75</v>
      </c>
      <c r="F13" s="51">
        <f t="shared" si="0"/>
        <v>50.72231818181818</v>
      </c>
      <c r="H13" s="1"/>
    </row>
    <row r="14" spans="1:8" ht="86.25" customHeight="1">
      <c r="A14" s="19">
        <f t="shared" si="1"/>
        <v>10</v>
      </c>
      <c r="B14" s="4" t="s">
        <v>107</v>
      </c>
      <c r="C14" s="23" t="s">
        <v>71</v>
      </c>
      <c r="D14" s="31">
        <v>10000</v>
      </c>
      <c r="E14" s="37">
        <v>3032.06</v>
      </c>
      <c r="F14" s="51">
        <f t="shared" si="0"/>
        <v>30.3206</v>
      </c>
      <c r="H14" s="1"/>
    </row>
    <row r="15" spans="1:8" ht="80.25" customHeight="1">
      <c r="A15" s="19">
        <f t="shared" si="1"/>
        <v>11</v>
      </c>
      <c r="B15" s="4" t="s">
        <v>106</v>
      </c>
      <c r="C15" s="23" t="s">
        <v>72</v>
      </c>
      <c r="D15" s="31">
        <v>1240000</v>
      </c>
      <c r="E15" s="37">
        <v>480992.24</v>
      </c>
      <c r="F15" s="51">
        <f t="shared" si="0"/>
        <v>38.78969677419355</v>
      </c>
      <c r="H15" s="1"/>
    </row>
    <row r="16" spans="1:8" ht="80.25" customHeight="1">
      <c r="A16" s="19">
        <v>12</v>
      </c>
      <c r="B16" s="4" t="s">
        <v>115</v>
      </c>
      <c r="C16" s="23" t="s">
        <v>116</v>
      </c>
      <c r="D16" s="31">
        <v>0</v>
      </c>
      <c r="E16" s="37">
        <v>-56585.17</v>
      </c>
      <c r="F16" s="51">
        <v>0</v>
      </c>
      <c r="H16" s="1"/>
    </row>
    <row r="17" spans="1:8" s="12" customFormat="1" ht="35.25" customHeight="1">
      <c r="A17" s="63">
        <v>13</v>
      </c>
      <c r="B17" s="64" t="s">
        <v>9</v>
      </c>
      <c r="C17" s="65" t="s">
        <v>3</v>
      </c>
      <c r="D17" s="66">
        <f>D21+D18</f>
        <v>1900000</v>
      </c>
      <c r="E17" s="66">
        <f>E18+E21</f>
        <v>969402.6600000001</v>
      </c>
      <c r="F17" s="68">
        <f>E17*100/D17</f>
        <v>51.021192631578955</v>
      </c>
      <c r="H17" s="13"/>
    </row>
    <row r="18" spans="1:8" s="12" customFormat="1" ht="45" customHeight="1">
      <c r="A18" s="63">
        <v>14</v>
      </c>
      <c r="B18" s="64" t="s">
        <v>121</v>
      </c>
      <c r="C18" s="65" t="s">
        <v>122</v>
      </c>
      <c r="D18" s="66">
        <f>D19+D20</f>
        <v>0</v>
      </c>
      <c r="E18" s="66">
        <f>E19+E20</f>
        <v>63618.07000000001</v>
      </c>
      <c r="F18" s="68">
        <v>0</v>
      </c>
      <c r="H18" s="13"/>
    </row>
    <row r="19" spans="1:8" s="14" customFormat="1" ht="45" customHeight="1">
      <c r="A19" s="20">
        <v>15</v>
      </c>
      <c r="B19" s="4" t="s">
        <v>117</v>
      </c>
      <c r="C19" s="26" t="s">
        <v>120</v>
      </c>
      <c r="D19" s="31">
        <v>0</v>
      </c>
      <c r="E19" s="31">
        <v>22384.24</v>
      </c>
      <c r="F19" s="52">
        <v>0</v>
      </c>
      <c r="H19" s="15"/>
    </row>
    <row r="20" spans="1:8" s="14" customFormat="1" ht="45" customHeight="1">
      <c r="A20" s="20">
        <v>16</v>
      </c>
      <c r="B20" s="4" t="s">
        <v>123</v>
      </c>
      <c r="C20" s="56" t="s">
        <v>126</v>
      </c>
      <c r="D20" s="31">
        <v>0</v>
      </c>
      <c r="E20" s="31">
        <v>41233.83</v>
      </c>
      <c r="F20" s="52">
        <v>0</v>
      </c>
      <c r="H20" s="15"/>
    </row>
    <row r="21" spans="1:8" s="12" customFormat="1" ht="28.5" customHeight="1">
      <c r="A21" s="63">
        <v>17</v>
      </c>
      <c r="B21" s="69" t="s">
        <v>65</v>
      </c>
      <c r="C21" s="70" t="s">
        <v>64</v>
      </c>
      <c r="D21" s="66">
        <f>D22+D23</f>
        <v>1900000</v>
      </c>
      <c r="E21" s="66">
        <f>E22+E23</f>
        <v>905784.5900000001</v>
      </c>
      <c r="F21" s="68">
        <f>E21*100/D21</f>
        <v>47.67287315789474</v>
      </c>
      <c r="H21" s="13"/>
    </row>
    <row r="22" spans="1:6" ht="26.25" customHeight="1">
      <c r="A22" s="19">
        <v>18</v>
      </c>
      <c r="B22" s="4" t="s">
        <v>105</v>
      </c>
      <c r="C22" s="23" t="s">
        <v>46</v>
      </c>
      <c r="D22" s="32">
        <v>1900000</v>
      </c>
      <c r="E22" s="37">
        <v>903706.67</v>
      </c>
      <c r="F22" s="50">
        <f>E22*100/D22</f>
        <v>47.56350894736842</v>
      </c>
    </row>
    <row r="23" spans="1:6" ht="45" customHeight="1">
      <c r="A23" s="19">
        <v>19</v>
      </c>
      <c r="B23" s="4" t="s">
        <v>144</v>
      </c>
      <c r="C23" s="23" t="s">
        <v>145</v>
      </c>
      <c r="D23" s="32">
        <v>0</v>
      </c>
      <c r="E23" s="37">
        <v>2077.92</v>
      </c>
      <c r="F23" s="50">
        <v>0</v>
      </c>
    </row>
    <row r="24" spans="1:6" s="12" customFormat="1" ht="20.25">
      <c r="A24" s="63">
        <v>20</v>
      </c>
      <c r="B24" s="69" t="s">
        <v>34</v>
      </c>
      <c r="C24" s="70" t="s">
        <v>4</v>
      </c>
      <c r="D24" s="66">
        <f>D25+D27</f>
        <v>764000</v>
      </c>
      <c r="E24" s="67">
        <f>E25+E27</f>
        <v>214560.34</v>
      </c>
      <c r="F24" s="68">
        <f aca="true" t="shared" si="2" ref="F24:F29">E24*100/D24</f>
        <v>28.083814136125653</v>
      </c>
    </row>
    <row r="25" spans="1:6" s="12" customFormat="1" ht="20.25">
      <c r="A25" s="63">
        <v>21</v>
      </c>
      <c r="B25" s="69" t="s">
        <v>54</v>
      </c>
      <c r="C25" s="70" t="s">
        <v>55</v>
      </c>
      <c r="D25" s="66">
        <f>D26</f>
        <v>213000</v>
      </c>
      <c r="E25" s="67">
        <f>E26</f>
        <v>23593.91</v>
      </c>
      <c r="F25" s="68">
        <f t="shared" si="2"/>
        <v>11.076953051643192</v>
      </c>
    </row>
    <row r="26" spans="1:6" ht="40.5">
      <c r="A26" s="19">
        <v>22</v>
      </c>
      <c r="B26" s="4" t="s">
        <v>47</v>
      </c>
      <c r="C26" s="23" t="s">
        <v>19</v>
      </c>
      <c r="D26" s="33">
        <v>213000</v>
      </c>
      <c r="E26" s="37">
        <v>23593.91</v>
      </c>
      <c r="F26" s="50">
        <f t="shared" si="2"/>
        <v>11.076953051643192</v>
      </c>
    </row>
    <row r="27" spans="1:6" s="12" customFormat="1" ht="20.25">
      <c r="A27" s="63">
        <v>23</v>
      </c>
      <c r="B27" s="69" t="s">
        <v>56</v>
      </c>
      <c r="C27" s="70" t="s">
        <v>57</v>
      </c>
      <c r="D27" s="66">
        <f>D28+D29</f>
        <v>551000</v>
      </c>
      <c r="E27" s="67">
        <f>E28+E29</f>
        <v>190966.43</v>
      </c>
      <c r="F27" s="68">
        <f t="shared" si="2"/>
        <v>34.65815426497278</v>
      </c>
    </row>
    <row r="28" spans="1:6" ht="40.5">
      <c r="A28" s="19">
        <v>24</v>
      </c>
      <c r="B28" s="4" t="s">
        <v>86</v>
      </c>
      <c r="C28" s="23" t="s">
        <v>87</v>
      </c>
      <c r="D28" s="33">
        <v>320000</v>
      </c>
      <c r="E28" s="37">
        <v>166045</v>
      </c>
      <c r="F28" s="51">
        <f t="shared" si="2"/>
        <v>51.8890625</v>
      </c>
    </row>
    <row r="29" spans="1:6" ht="40.5">
      <c r="A29" s="19">
        <f>A28+1</f>
        <v>25</v>
      </c>
      <c r="B29" s="4" t="s">
        <v>88</v>
      </c>
      <c r="C29" s="23" t="s">
        <v>89</v>
      </c>
      <c r="D29" s="33">
        <v>231000</v>
      </c>
      <c r="E29" s="37">
        <v>24921.43</v>
      </c>
      <c r="F29" s="51">
        <f t="shared" si="2"/>
        <v>10.788497835497836</v>
      </c>
    </row>
    <row r="30" spans="1:6" s="12" customFormat="1" ht="40.5">
      <c r="A30" s="63">
        <v>26</v>
      </c>
      <c r="B30" s="64" t="s">
        <v>10</v>
      </c>
      <c r="C30" s="65" t="s">
        <v>12</v>
      </c>
      <c r="D30" s="66">
        <f>SUM(D31+D34+D32+D33)</f>
        <v>2207000</v>
      </c>
      <c r="E30" s="66">
        <f>E31+E32+E33+E34</f>
        <v>1318060.54</v>
      </c>
      <c r="F30" s="68">
        <f aca="true" t="shared" si="3" ref="F30:F41">E30*100/D30</f>
        <v>59.721818758495694</v>
      </c>
    </row>
    <row r="31" spans="1:6" ht="81">
      <c r="A31" s="19">
        <f>A30+1</f>
        <v>27</v>
      </c>
      <c r="B31" s="4" t="s">
        <v>77</v>
      </c>
      <c r="C31" s="23" t="s">
        <v>41</v>
      </c>
      <c r="D31" s="33">
        <v>500000</v>
      </c>
      <c r="E31" s="37">
        <v>298630.76</v>
      </c>
      <c r="F31" s="50">
        <f t="shared" si="3"/>
        <v>59.726152</v>
      </c>
    </row>
    <row r="32" spans="1:6" ht="78.75" customHeight="1">
      <c r="A32" s="19">
        <f>A31+1</f>
        <v>28</v>
      </c>
      <c r="B32" s="4" t="s">
        <v>48</v>
      </c>
      <c r="C32" s="23" t="s">
        <v>43</v>
      </c>
      <c r="D32" s="33">
        <v>270000</v>
      </c>
      <c r="E32" s="37">
        <v>217811.76</v>
      </c>
      <c r="F32" s="50">
        <f t="shared" si="3"/>
        <v>80.67102222222222</v>
      </c>
    </row>
    <row r="33" spans="1:6" ht="78.75" customHeight="1">
      <c r="A33" s="19">
        <v>29</v>
      </c>
      <c r="B33" s="4" t="s">
        <v>98</v>
      </c>
      <c r="C33" s="22" t="s">
        <v>99</v>
      </c>
      <c r="D33" s="33">
        <v>437000</v>
      </c>
      <c r="E33" s="34">
        <v>149538.4</v>
      </c>
      <c r="F33" s="50">
        <f t="shared" si="3"/>
        <v>34.219313501144164</v>
      </c>
    </row>
    <row r="34" spans="1:6" ht="80.25" customHeight="1">
      <c r="A34" s="19">
        <v>30</v>
      </c>
      <c r="B34" s="4" t="s">
        <v>49</v>
      </c>
      <c r="C34" s="23" t="s">
        <v>42</v>
      </c>
      <c r="D34" s="33">
        <v>1000000</v>
      </c>
      <c r="E34" s="37">
        <v>652079.62</v>
      </c>
      <c r="F34" s="50">
        <f t="shared" si="3"/>
        <v>65.207962</v>
      </c>
    </row>
    <row r="35" spans="1:6" ht="64.5" customHeight="1">
      <c r="A35" s="63">
        <v>31</v>
      </c>
      <c r="B35" s="64" t="s">
        <v>11</v>
      </c>
      <c r="C35" s="65" t="s">
        <v>13</v>
      </c>
      <c r="D35" s="66">
        <f>D37+D38+D39+D36</f>
        <v>2092000</v>
      </c>
      <c r="E35" s="66">
        <f>E37+E38+E39+E36</f>
        <v>5595449.96</v>
      </c>
      <c r="F35" s="68">
        <f>E35*100/D35</f>
        <v>267.4689273422562</v>
      </c>
    </row>
    <row r="36" spans="1:6" ht="64.5" customHeight="1">
      <c r="A36" s="19">
        <v>32</v>
      </c>
      <c r="B36" s="4" t="s">
        <v>141</v>
      </c>
      <c r="C36" s="25" t="s">
        <v>142</v>
      </c>
      <c r="D36" s="33">
        <v>0</v>
      </c>
      <c r="E36" s="37">
        <v>6391</v>
      </c>
      <c r="F36" s="51">
        <v>0</v>
      </c>
    </row>
    <row r="37" spans="1:6" s="12" customFormat="1" ht="40.5">
      <c r="A37" s="19">
        <v>33</v>
      </c>
      <c r="B37" s="4" t="s">
        <v>92</v>
      </c>
      <c r="C37" s="24" t="s">
        <v>95</v>
      </c>
      <c r="D37" s="33">
        <v>1992000</v>
      </c>
      <c r="E37" s="37">
        <v>5521036.28</v>
      </c>
      <c r="F37" s="51">
        <f>E37*100/D37</f>
        <v>277.16045582329315</v>
      </c>
    </row>
    <row r="38" spans="1:6" ht="20.25">
      <c r="A38" s="19">
        <v>34</v>
      </c>
      <c r="B38" s="4" t="s">
        <v>93</v>
      </c>
      <c r="C38" s="24" t="s">
        <v>96</v>
      </c>
      <c r="D38" s="33">
        <v>25000</v>
      </c>
      <c r="E38" s="37">
        <v>7141.85</v>
      </c>
      <c r="F38" s="51">
        <f>E38*100/D38</f>
        <v>28.5674</v>
      </c>
    </row>
    <row r="39" spans="1:6" ht="20.25">
      <c r="A39" s="19">
        <f>A38+1</f>
        <v>35</v>
      </c>
      <c r="B39" s="4" t="s">
        <v>94</v>
      </c>
      <c r="C39" s="24" t="s">
        <v>97</v>
      </c>
      <c r="D39" s="33">
        <v>75000</v>
      </c>
      <c r="E39" s="37">
        <v>60880.83</v>
      </c>
      <c r="F39" s="50">
        <f>E39*100/D39</f>
        <v>81.17444</v>
      </c>
    </row>
    <row r="40" spans="1:6" ht="40.5">
      <c r="A40" s="63">
        <v>36</v>
      </c>
      <c r="B40" s="64" t="s">
        <v>31</v>
      </c>
      <c r="C40" s="65" t="s">
        <v>32</v>
      </c>
      <c r="D40" s="71">
        <f>D41</f>
        <v>1650000</v>
      </c>
      <c r="E40" s="66">
        <f>E41</f>
        <v>1342181.52</v>
      </c>
      <c r="F40" s="68">
        <f t="shared" si="3"/>
        <v>81.34433454545454</v>
      </c>
    </row>
    <row r="41" spans="1:6" s="12" customFormat="1" ht="20.25">
      <c r="A41" s="63">
        <f>A40+1</f>
        <v>37</v>
      </c>
      <c r="B41" s="64" t="s">
        <v>58</v>
      </c>
      <c r="C41" s="65" t="s">
        <v>59</v>
      </c>
      <c r="D41" s="71">
        <f>D42+D43</f>
        <v>1650000</v>
      </c>
      <c r="E41" s="66">
        <f>E42+E43</f>
        <v>1342181.52</v>
      </c>
      <c r="F41" s="68">
        <f t="shared" si="3"/>
        <v>81.34433454545454</v>
      </c>
    </row>
    <row r="42" spans="1:6" s="12" customFormat="1" ht="40.5" customHeight="1">
      <c r="A42" s="19">
        <f>A41+1</f>
        <v>38</v>
      </c>
      <c r="B42" s="4" t="s">
        <v>50</v>
      </c>
      <c r="C42" s="23" t="s">
        <v>51</v>
      </c>
      <c r="D42" s="31">
        <v>1650000</v>
      </c>
      <c r="E42" s="37">
        <v>1087193.02</v>
      </c>
      <c r="F42" s="50">
        <f>E42*100/D42</f>
        <v>65.89048606060607</v>
      </c>
    </row>
    <row r="43" spans="1:6" ht="40.5" customHeight="1">
      <c r="A43" s="19">
        <v>39</v>
      </c>
      <c r="B43" s="4" t="s">
        <v>125</v>
      </c>
      <c r="C43" s="55" t="s">
        <v>124</v>
      </c>
      <c r="D43" s="31">
        <v>0</v>
      </c>
      <c r="E43" s="37">
        <v>254988.5</v>
      </c>
      <c r="F43" s="50">
        <v>0</v>
      </c>
    </row>
    <row r="44" spans="1:6" ht="39.75" customHeight="1">
      <c r="A44" s="63">
        <v>40</v>
      </c>
      <c r="B44" s="64" t="s">
        <v>17</v>
      </c>
      <c r="C44" s="65" t="s">
        <v>18</v>
      </c>
      <c r="D44" s="66">
        <f>D46+D45</f>
        <v>1500000</v>
      </c>
      <c r="E44" s="66">
        <f>E45+E46</f>
        <v>44337.44</v>
      </c>
      <c r="F44" s="68">
        <f>E44*100/D44</f>
        <v>2.9558293333333334</v>
      </c>
    </row>
    <row r="45" spans="1:6" s="12" customFormat="1" ht="41.25" customHeight="1">
      <c r="A45" s="20">
        <v>41</v>
      </c>
      <c r="B45" s="4" t="s">
        <v>118</v>
      </c>
      <c r="C45" s="26" t="s">
        <v>119</v>
      </c>
      <c r="D45" s="34">
        <v>0</v>
      </c>
      <c r="E45" s="34">
        <v>44337.44</v>
      </c>
      <c r="F45" s="52">
        <v>0</v>
      </c>
    </row>
    <row r="46" spans="1:6" s="12" customFormat="1" ht="41.25" customHeight="1">
      <c r="A46" s="19">
        <v>42</v>
      </c>
      <c r="B46" s="4" t="s">
        <v>62</v>
      </c>
      <c r="C46" s="23" t="s">
        <v>63</v>
      </c>
      <c r="D46" s="35">
        <v>1500000</v>
      </c>
      <c r="E46" s="41">
        <v>0</v>
      </c>
      <c r="F46" s="52">
        <f>E46*100/D46</f>
        <v>0</v>
      </c>
    </row>
    <row r="47" spans="1:6" ht="27.75" customHeight="1">
      <c r="A47" s="63">
        <f>A46+1</f>
        <v>43</v>
      </c>
      <c r="B47" s="64" t="s">
        <v>22</v>
      </c>
      <c r="C47" s="65" t="s">
        <v>5</v>
      </c>
      <c r="D47" s="66">
        <f>D52+D48+D50</f>
        <v>290000</v>
      </c>
      <c r="E47" s="67">
        <f>E48+E50+E52</f>
        <v>116855.29000000001</v>
      </c>
      <c r="F47" s="68">
        <f>E47*100/D47</f>
        <v>40.294927586206896</v>
      </c>
    </row>
    <row r="48" spans="1:6" s="12" customFormat="1" ht="40.5">
      <c r="A48" s="63">
        <v>44</v>
      </c>
      <c r="B48" s="64" t="s">
        <v>130</v>
      </c>
      <c r="C48" s="65" t="s">
        <v>131</v>
      </c>
      <c r="D48" s="66">
        <f>D49</f>
        <v>0</v>
      </c>
      <c r="E48" s="66">
        <f>E49</f>
        <v>-100</v>
      </c>
      <c r="F48" s="68">
        <v>0</v>
      </c>
    </row>
    <row r="49" spans="1:6" s="12" customFormat="1" ht="44.25" customHeight="1">
      <c r="A49" s="20">
        <v>45</v>
      </c>
      <c r="B49" s="16" t="s">
        <v>128</v>
      </c>
      <c r="C49" s="81" t="s">
        <v>129</v>
      </c>
      <c r="D49" s="33">
        <v>0</v>
      </c>
      <c r="E49" s="33">
        <v>-100</v>
      </c>
      <c r="F49" s="52">
        <v>0</v>
      </c>
    </row>
    <row r="50" spans="1:6" s="12" customFormat="1" ht="48" customHeight="1">
      <c r="A50" s="63">
        <v>46</v>
      </c>
      <c r="B50" s="64" t="s">
        <v>132</v>
      </c>
      <c r="C50" s="65" t="s">
        <v>133</v>
      </c>
      <c r="D50" s="66">
        <f>D51</f>
        <v>0</v>
      </c>
      <c r="E50" s="66">
        <f>E51</f>
        <v>24000</v>
      </c>
      <c r="F50" s="68">
        <v>0</v>
      </c>
    </row>
    <row r="51" spans="1:6" s="12" customFormat="1" ht="66" customHeight="1">
      <c r="A51" s="19">
        <v>47</v>
      </c>
      <c r="B51" s="4" t="s">
        <v>127</v>
      </c>
      <c r="C51" s="23" t="s">
        <v>134</v>
      </c>
      <c r="D51" s="31">
        <v>0</v>
      </c>
      <c r="E51" s="42">
        <v>24000</v>
      </c>
      <c r="F51" s="52">
        <v>0</v>
      </c>
    </row>
    <row r="52" spans="1:6" s="12" customFormat="1" ht="74.25" customHeight="1">
      <c r="A52" s="63">
        <v>48</v>
      </c>
      <c r="B52" s="64" t="s">
        <v>60</v>
      </c>
      <c r="C52" s="65" t="s">
        <v>61</v>
      </c>
      <c r="D52" s="66">
        <f>D54+D53</f>
        <v>290000</v>
      </c>
      <c r="E52" s="66">
        <f>E54+E53</f>
        <v>92955.29000000001</v>
      </c>
      <c r="F52" s="68">
        <f>E52*100/D52</f>
        <v>32.05354827586207</v>
      </c>
    </row>
    <row r="53" spans="1:6" s="12" customFormat="1" ht="56.25" customHeight="1">
      <c r="A53" s="19">
        <v>49</v>
      </c>
      <c r="B53" s="4" t="s">
        <v>143</v>
      </c>
      <c r="C53" s="23" t="s">
        <v>20</v>
      </c>
      <c r="D53" s="31">
        <v>0</v>
      </c>
      <c r="E53" s="42">
        <v>43916.12</v>
      </c>
      <c r="F53" s="52">
        <v>0</v>
      </c>
    </row>
    <row r="54" spans="1:6" s="12" customFormat="1" ht="40.5">
      <c r="A54" s="19">
        <v>50</v>
      </c>
      <c r="B54" s="4" t="s">
        <v>78</v>
      </c>
      <c r="C54" s="23" t="s">
        <v>20</v>
      </c>
      <c r="D54" s="31">
        <v>290000</v>
      </c>
      <c r="E54" s="42">
        <v>49039.17</v>
      </c>
      <c r="F54" s="52">
        <f>E54*100/D54</f>
        <v>16.910058620689654</v>
      </c>
    </row>
    <row r="55" spans="1:6" s="12" customFormat="1" ht="27" customHeight="1">
      <c r="A55" s="63">
        <v>51</v>
      </c>
      <c r="B55" s="64" t="s">
        <v>101</v>
      </c>
      <c r="C55" s="65" t="s">
        <v>102</v>
      </c>
      <c r="D55" s="66">
        <f>D56+D57</f>
        <v>0</v>
      </c>
      <c r="E55" s="66">
        <f>E56+E57</f>
        <v>0</v>
      </c>
      <c r="F55" s="68">
        <v>0</v>
      </c>
    </row>
    <row r="56" spans="1:6" s="12" customFormat="1" ht="27" customHeight="1">
      <c r="A56" s="20">
        <v>52</v>
      </c>
      <c r="B56" s="16" t="s">
        <v>113</v>
      </c>
      <c r="C56" s="26" t="s">
        <v>103</v>
      </c>
      <c r="D56" s="33">
        <v>0</v>
      </c>
      <c r="E56" s="33">
        <v>0</v>
      </c>
      <c r="F56" s="52">
        <v>0</v>
      </c>
    </row>
    <row r="57" spans="1:6" ht="20.25">
      <c r="A57" s="19">
        <v>53</v>
      </c>
      <c r="B57" s="4" t="s">
        <v>104</v>
      </c>
      <c r="C57" s="23" t="s">
        <v>103</v>
      </c>
      <c r="D57" s="31">
        <v>0</v>
      </c>
      <c r="E57" s="41">
        <v>0</v>
      </c>
      <c r="F57" s="52">
        <v>0</v>
      </c>
    </row>
    <row r="58" spans="1:6" s="12" customFormat="1" ht="40.5">
      <c r="A58" s="63">
        <v>54</v>
      </c>
      <c r="B58" s="64" t="s">
        <v>23</v>
      </c>
      <c r="C58" s="65" t="s">
        <v>24</v>
      </c>
      <c r="D58" s="66">
        <f>D59+D61+D66</f>
        <v>99435960</v>
      </c>
      <c r="E58" s="66">
        <f>E59+E61+E66+E78</f>
        <v>51529392.56</v>
      </c>
      <c r="F58" s="68">
        <f aca="true" t="shared" si="4" ref="F58:F65">E58*100/D58</f>
        <v>51.82168760677727</v>
      </c>
    </row>
    <row r="59" spans="1:6" s="12" customFormat="1" ht="40.5">
      <c r="A59" s="63">
        <v>55</v>
      </c>
      <c r="B59" s="64" t="s">
        <v>28</v>
      </c>
      <c r="C59" s="65" t="s">
        <v>29</v>
      </c>
      <c r="D59" s="66">
        <f>D60</f>
        <v>1089000</v>
      </c>
      <c r="E59" s="66">
        <f>E60</f>
        <v>546000</v>
      </c>
      <c r="F59" s="68">
        <f t="shared" si="4"/>
        <v>50.137741046831955</v>
      </c>
    </row>
    <row r="60" spans="1:6" ht="40.5">
      <c r="A60" s="19">
        <v>56</v>
      </c>
      <c r="B60" s="4" t="s">
        <v>135</v>
      </c>
      <c r="C60" s="23" t="s">
        <v>30</v>
      </c>
      <c r="D60" s="33">
        <v>1089000</v>
      </c>
      <c r="E60" s="32">
        <v>546000</v>
      </c>
      <c r="F60" s="50">
        <f t="shared" si="4"/>
        <v>50.137741046831955</v>
      </c>
    </row>
    <row r="61" spans="1:6" s="12" customFormat="1" ht="46.5" customHeight="1">
      <c r="A61" s="63">
        <f>A60+1</f>
        <v>57</v>
      </c>
      <c r="B61" s="64" t="s">
        <v>25</v>
      </c>
      <c r="C61" s="65" t="s">
        <v>80</v>
      </c>
      <c r="D61" s="66">
        <f>D63+D64+D65+D62</f>
        <v>45422460</v>
      </c>
      <c r="E61" s="66">
        <f>E63+E64+E65</f>
        <v>22593700</v>
      </c>
      <c r="F61" s="68">
        <f t="shared" si="4"/>
        <v>49.74125135450612</v>
      </c>
    </row>
    <row r="62" spans="1:6" s="12" customFormat="1" ht="46.5" customHeight="1">
      <c r="A62" s="20">
        <v>58</v>
      </c>
      <c r="B62" s="16" t="s">
        <v>149</v>
      </c>
      <c r="C62" s="26" t="s">
        <v>150</v>
      </c>
      <c r="D62" s="33">
        <v>1587760</v>
      </c>
      <c r="E62" s="33">
        <v>0</v>
      </c>
      <c r="F62" s="52">
        <f>E62*100/D62</f>
        <v>0</v>
      </c>
    </row>
    <row r="63" spans="1:6" ht="43.5" customHeight="1">
      <c r="A63" s="19">
        <v>59</v>
      </c>
      <c r="B63" s="4" t="s">
        <v>136</v>
      </c>
      <c r="C63" s="23" t="s">
        <v>81</v>
      </c>
      <c r="D63" s="33">
        <v>2565000</v>
      </c>
      <c r="E63" s="34">
        <v>1412000</v>
      </c>
      <c r="F63" s="52">
        <f>E63*100/D63</f>
        <v>55.04873294346979</v>
      </c>
    </row>
    <row r="64" spans="1:6" s="12" customFormat="1" ht="60.75">
      <c r="A64" s="19">
        <v>60</v>
      </c>
      <c r="B64" s="5" t="s">
        <v>136</v>
      </c>
      <c r="C64" s="23" t="s">
        <v>82</v>
      </c>
      <c r="D64" s="36">
        <v>40182000</v>
      </c>
      <c r="E64" s="43">
        <v>20094000</v>
      </c>
      <c r="F64" s="52">
        <f t="shared" si="4"/>
        <v>50.00746602956548</v>
      </c>
    </row>
    <row r="65" spans="1:6" ht="40.5" customHeight="1">
      <c r="A65" s="19">
        <f>A64+1</f>
        <v>61</v>
      </c>
      <c r="B65" s="4" t="s">
        <v>136</v>
      </c>
      <c r="C65" s="23" t="s">
        <v>66</v>
      </c>
      <c r="D65" s="33">
        <v>1087700</v>
      </c>
      <c r="E65" s="32">
        <v>1087700</v>
      </c>
      <c r="F65" s="52">
        <f t="shared" si="4"/>
        <v>100</v>
      </c>
    </row>
    <row r="66" spans="1:6" ht="40.5" customHeight="1">
      <c r="A66" s="63">
        <v>62</v>
      </c>
      <c r="B66" s="64" t="s">
        <v>26</v>
      </c>
      <c r="C66" s="65" t="s">
        <v>27</v>
      </c>
      <c r="D66" s="66">
        <f>D67+D69+D72+D73+D74+D68+D75+D76+D77+D71+D70</f>
        <v>52924500</v>
      </c>
      <c r="E66" s="66">
        <f>E67+E68+E69+E71+E72+E73+E74+E75+E76+E77+E70</f>
        <v>30620270.1</v>
      </c>
      <c r="F66" s="68">
        <f>E66*100/D66</f>
        <v>57.856512768188644</v>
      </c>
    </row>
    <row r="67" spans="1:6" ht="121.5">
      <c r="A67" s="19">
        <v>63</v>
      </c>
      <c r="B67" s="4" t="s">
        <v>139</v>
      </c>
      <c r="C67" s="23" t="s">
        <v>73</v>
      </c>
      <c r="D67" s="33">
        <v>26631000</v>
      </c>
      <c r="E67" s="44">
        <v>16492600</v>
      </c>
      <c r="F67" s="52">
        <f>E67*100/D67</f>
        <v>61.93008148398483</v>
      </c>
    </row>
    <row r="68" spans="1:6" ht="60.75">
      <c r="A68" s="19">
        <v>64</v>
      </c>
      <c r="B68" s="4" t="s">
        <v>139</v>
      </c>
      <c r="C68" s="23" t="s">
        <v>74</v>
      </c>
      <c r="D68" s="33">
        <v>13477000</v>
      </c>
      <c r="E68" s="45">
        <v>7044600</v>
      </c>
      <c r="F68" s="52">
        <f aca="true" t="shared" si="5" ref="F68:F77">E68*100/D68</f>
        <v>52.271276990428134</v>
      </c>
    </row>
    <row r="69" spans="1:6" s="12" customFormat="1" ht="60.75">
      <c r="A69" s="19">
        <f>A68+1</f>
        <v>65</v>
      </c>
      <c r="B69" s="4" t="s">
        <v>140</v>
      </c>
      <c r="C69" s="23" t="s">
        <v>83</v>
      </c>
      <c r="D69" s="82">
        <v>197000</v>
      </c>
      <c r="E69" s="32">
        <v>98500</v>
      </c>
      <c r="F69" s="52">
        <f t="shared" si="5"/>
        <v>50</v>
      </c>
    </row>
    <row r="70" spans="1:6" s="12" customFormat="1" ht="60.75">
      <c r="A70" s="19">
        <v>66</v>
      </c>
      <c r="B70" s="4" t="s">
        <v>146</v>
      </c>
      <c r="C70" s="23" t="s">
        <v>148</v>
      </c>
      <c r="D70" s="83">
        <v>1800</v>
      </c>
      <c r="E70" s="34">
        <v>370.1</v>
      </c>
      <c r="F70" s="52">
        <f t="shared" si="5"/>
        <v>20.56111111111111</v>
      </c>
    </row>
    <row r="71" spans="1:6" ht="60.75">
      <c r="A71" s="19">
        <v>67</v>
      </c>
      <c r="B71" s="4" t="s">
        <v>138</v>
      </c>
      <c r="C71" s="23" t="s">
        <v>114</v>
      </c>
      <c r="D71" s="37">
        <v>26000</v>
      </c>
      <c r="E71" s="84">
        <v>0</v>
      </c>
      <c r="F71" s="52">
        <f t="shared" si="5"/>
        <v>0</v>
      </c>
    </row>
    <row r="72" spans="1:6" ht="60.75">
      <c r="A72" s="19">
        <v>68</v>
      </c>
      <c r="B72" s="4" t="s">
        <v>138</v>
      </c>
      <c r="C72" s="23" t="s">
        <v>84</v>
      </c>
      <c r="D72" s="33">
        <v>7004000</v>
      </c>
      <c r="E72" s="46">
        <v>5031000</v>
      </c>
      <c r="F72" s="52">
        <f t="shared" si="5"/>
        <v>71.8303826384923</v>
      </c>
    </row>
    <row r="73" spans="1:6" ht="60.75">
      <c r="A73" s="19">
        <v>69</v>
      </c>
      <c r="B73" s="4" t="s">
        <v>137</v>
      </c>
      <c r="C73" s="23" t="s">
        <v>52</v>
      </c>
      <c r="D73" s="33">
        <v>4725000</v>
      </c>
      <c r="E73" s="47">
        <v>1180800</v>
      </c>
      <c r="F73" s="52">
        <f t="shared" si="5"/>
        <v>24.99047619047619</v>
      </c>
    </row>
    <row r="74" spans="1:6" ht="81">
      <c r="A74" s="19">
        <v>70</v>
      </c>
      <c r="B74" s="4" t="s">
        <v>138</v>
      </c>
      <c r="C74" s="23" t="s">
        <v>75</v>
      </c>
      <c r="D74" s="33">
        <v>100</v>
      </c>
      <c r="E74" s="32">
        <v>100</v>
      </c>
      <c r="F74" s="52">
        <f t="shared" si="5"/>
        <v>100</v>
      </c>
    </row>
    <row r="75" spans="1:6" ht="40.5">
      <c r="A75" s="19">
        <v>71</v>
      </c>
      <c r="B75" s="4" t="s">
        <v>138</v>
      </c>
      <c r="C75" s="27" t="s">
        <v>76</v>
      </c>
      <c r="D75" s="33">
        <v>102300</v>
      </c>
      <c r="E75" s="32">
        <v>102300</v>
      </c>
      <c r="F75" s="52">
        <f t="shared" si="5"/>
        <v>100</v>
      </c>
    </row>
    <row r="76" spans="1:6" ht="60.75">
      <c r="A76" s="19">
        <v>72</v>
      </c>
      <c r="B76" s="4" t="s">
        <v>138</v>
      </c>
      <c r="C76" s="28" t="s">
        <v>100</v>
      </c>
      <c r="D76" s="34">
        <v>90300</v>
      </c>
      <c r="E76" s="32">
        <v>0</v>
      </c>
      <c r="F76" s="52">
        <f t="shared" si="5"/>
        <v>0</v>
      </c>
    </row>
    <row r="77" spans="1:6" ht="83.25" customHeight="1">
      <c r="A77" s="19">
        <v>73</v>
      </c>
      <c r="B77" s="4" t="s">
        <v>138</v>
      </c>
      <c r="C77" s="27" t="s">
        <v>85</v>
      </c>
      <c r="D77" s="38">
        <v>670000</v>
      </c>
      <c r="E77" s="32">
        <v>670000</v>
      </c>
      <c r="F77" s="52">
        <f t="shared" si="5"/>
        <v>100</v>
      </c>
    </row>
    <row r="78" spans="1:6" ht="44.25" customHeight="1">
      <c r="A78" s="63">
        <v>74</v>
      </c>
      <c r="B78" s="64" t="s">
        <v>44</v>
      </c>
      <c r="C78" s="65" t="s">
        <v>37</v>
      </c>
      <c r="D78" s="71">
        <f>D79</f>
        <v>0</v>
      </c>
      <c r="E78" s="72">
        <f>E79</f>
        <v>-2230577.54</v>
      </c>
      <c r="F78" s="68">
        <v>0</v>
      </c>
    </row>
    <row r="79" spans="1:6" ht="63" customHeight="1" thickBot="1">
      <c r="A79" s="19">
        <v>75</v>
      </c>
      <c r="B79" s="6" t="s">
        <v>67</v>
      </c>
      <c r="C79" s="23" t="s">
        <v>38</v>
      </c>
      <c r="D79" s="39">
        <v>0</v>
      </c>
      <c r="E79" s="39">
        <v>-2230577.54</v>
      </c>
      <c r="F79" s="53">
        <v>0</v>
      </c>
    </row>
    <row r="80" spans="1:6" ht="27" customHeight="1" thickBot="1">
      <c r="A80" s="63">
        <v>76</v>
      </c>
      <c r="B80" s="73" t="s">
        <v>15</v>
      </c>
      <c r="C80" s="74" t="s">
        <v>14</v>
      </c>
      <c r="D80" s="75">
        <f>D5+D58</f>
        <v>155988960</v>
      </c>
      <c r="E80" s="75">
        <f>E5+E58</f>
        <v>82903222.16</v>
      </c>
      <c r="F80" s="76">
        <f>E80*100/D80</f>
        <v>53.1468522900595</v>
      </c>
    </row>
    <row r="81" spans="1:6" s="12" customFormat="1" ht="21" thickBot="1">
      <c r="A81" s="63">
        <v>77</v>
      </c>
      <c r="B81" s="77" t="s">
        <v>16</v>
      </c>
      <c r="C81" s="78" t="s">
        <v>6</v>
      </c>
      <c r="D81" s="79">
        <f>SUM(D80)</f>
        <v>155988960</v>
      </c>
      <c r="E81" s="79">
        <f>SUM(E80)</f>
        <v>82903222.16</v>
      </c>
      <c r="F81" s="80">
        <f>E81*100/D81</f>
        <v>53.1468522900595</v>
      </c>
    </row>
    <row r="82" spans="2:6" ht="20.25">
      <c r="B82" s="21"/>
      <c r="C82" s="29"/>
      <c r="D82" s="21"/>
      <c r="E82" s="48"/>
      <c r="F82" s="54"/>
    </row>
    <row r="83" spans="4:5" ht="20.25">
      <c r="D83" s="10"/>
      <c r="E83" s="49"/>
    </row>
    <row r="84" ht="20.25">
      <c r="E84" s="11"/>
    </row>
    <row r="85" ht="24" customHeight="1"/>
    <row r="86" ht="22.5" customHeight="1"/>
    <row r="87" ht="21" customHeight="1"/>
    <row r="94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2017-07-04T10:42:19Z</cp:lastPrinted>
  <dcterms:created xsi:type="dcterms:W3CDTF">1996-10-08T23:32:33Z</dcterms:created>
  <dcterms:modified xsi:type="dcterms:W3CDTF">2017-09-04T09:48:23Z</dcterms:modified>
  <cp:category/>
  <cp:version/>
  <cp:contentType/>
  <cp:contentStatus/>
</cp:coreProperties>
</file>