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'ДОХОДЫ'!$A$1:$F$79</definedName>
  </definedNames>
  <calcPr fullCalcOnLoad="1"/>
</workbook>
</file>

<file path=xl/sharedStrings.xml><?xml version="1.0" encoding="utf-8"?>
<sst xmlns="http://schemas.openxmlformats.org/spreadsheetml/2006/main" count="155" uniqueCount="145">
  <si>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</si>
  <si>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</si>
  <si>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</si>
  <si>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</si>
  <si>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</si>
  <si>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</si>
  <si>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</si>
  <si>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</si>
  <si>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</si>
  <si>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</si>
  <si>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</si>
  <si>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</si>
  <si>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</si>
  <si>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</si>
  <si>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</si>
  <si>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</si>
  <si>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</si>
  <si>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</si>
  <si>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</si>
  <si>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</si>
  <si>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</si>
  <si>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</si>
  <si>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</si>
  <si>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</si>
  <si>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</si>
  <si>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</si>
  <si>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</si>
  <si>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</si>
  <si>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</si>
  <si>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</si>
  <si>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</si>
  <si>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</si>
  <si>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</si>
  <si>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</si>
  <si>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</si>
  <si>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</si>
  <si>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</si>
  <si>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</si>
  <si>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</si>
  <si>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</si>
  <si>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</si>
  <si>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</si>
  <si>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</si>
  <si>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</si>
  <si>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</si>
  <si>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</si>
  <si>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</si>
  <si>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</si>
  <si>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</si>
  <si>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</si>
  <si>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</si>
  <si>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</si>
  <si>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</si>
  <si>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</si>
  <si>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</si>
  <si>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</si>
  <si>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</si>
  <si>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</si>
  <si>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</si>
  <si>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</si>
  <si>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</si>
  <si>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</si>
  <si>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</si>
  <si>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</si>
  <si>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</si>
  <si>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</si>
  <si>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</si>
  <si>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</si>
  <si>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</si>
  <si>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</si>
  <si>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</si>
  <si>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</si>
  <si>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</si>
  <si>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</si>
  <si>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</si>
  <si>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</si>
  <si>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</si>
  <si>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</si>
  <si>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</si>
  <si>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</si>
  <si>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</si>
  <si>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</si>
  <si>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</si>
  <si>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</si>
  <si>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</si>
  <si>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</si>
  <si>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</si>
  <si>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</si>
  <si>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</si>
  <si>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</si>
  <si>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</si>
  <si>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</si>
  <si>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</si>
  <si>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</si>
  <si>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</si>
  <si>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</si>
  <si>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</si>
  <si>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</si>
  <si>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</si>
  <si>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</si>
  <si>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</si>
  <si>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</si>
  <si>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</si>
  <si>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</si>
  <si>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</si>
  <si>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</si>
  <si>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</si>
  <si>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</si>
  <si>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</si>
  <si>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</si>
  <si>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</si>
  <si>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</si>
  <si>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</si>
  <si>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</si>
  <si>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</si>
  <si>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</si>
  <si>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</si>
  <si>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</si>
  <si>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</si>
  <si>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</si>
  <si>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</si>
  <si>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</si>
  <si>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</si>
  <si>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</si>
  <si>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</si>
  <si>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</si>
  <si>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</si>
  <si>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</si>
  <si>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182 11603010 01 0000 140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</si>
  <si>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</si>
  <si>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</si>
  <si>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</si>
  <si>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</si>
  <si>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</si>
  <si>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</si>
  <si>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</si>
  <si>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</si>
  <si>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</si>
  <si>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</si>
  <si>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</si>
  <si>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</si>
  <si>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Отчет об исполнении местного бюджета по доходам за март 2017 года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</si>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</sst>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11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49" fontId="10" fillId="0" borderId="0">
      <alignment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0" fontId="10" fillId="0" borderId="0">
      <alignment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0" fontId="11" fillId="0" borderId="0">
      <alignment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1" fillId="0" borderId="4">
      <alignment horizontal="left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0" fontId="11" fillId="0" borderId="5">
      <alignment horizontal="left" wrapText="1" indent="2"/>
      <protection/>
    </xf>
    <xf numFmtId="0" fontId="16" fillId="0" borderId="2">
      <alignment/>
      <protection/>
    </xf>
    <xf numFmtId="0" fontId="16" fillId="0" borderId="2">
      <alignment/>
      <protection/>
    </xf>
    <xf numFmtId="0" fontId="16" fillId="0" borderId="2">
      <alignment/>
      <protection/>
    </xf>
    <xf numFmtId="0" fontId="16" fillId="0" borderId="2">
      <alignment/>
      <protection/>
    </xf>
    <xf numFmtId="0" fontId="11" fillId="0" borderId="6">
      <alignment horizontal="left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1" fillId="0" borderId="7">
      <alignment horizontal="left" wrapText="1" indent="2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10" fillId="20" borderId="9">
      <alignment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10" fillId="20" borderId="11">
      <alignment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9" fontId="11" fillId="0" borderId="0">
      <alignment wrapTex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9" fontId="11" fillId="0" borderId="4">
      <alignment horizontal="left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0" fontId="11" fillId="0" borderId="14">
      <alignment horizontal="center" vertical="center" shrinkToFi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1" fillId="0" borderId="1">
      <alignment horizontal="center" vertical="center" shrinkToFi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10" fillId="20" borderId="15">
      <alignment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49" fontId="11" fillId="0" borderId="0">
      <alignment horizontal="center"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1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1" fillId="0" borderId="17">
      <alignment horizontal="center" vertical="center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11" fillId="0" borderId="8">
      <alignment horizontal="center" vertical="center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11" fillId="0" borderId="4">
      <alignment horizontal="center" vertical="center" shrinkToFit="1"/>
      <protection/>
    </xf>
    <xf numFmtId="0" fontId="10" fillId="20" borderId="18">
      <alignment/>
      <protection/>
    </xf>
    <xf numFmtId="0" fontId="10" fillId="20" borderId="18">
      <alignment/>
      <protection/>
    </xf>
    <xf numFmtId="0" fontId="10" fillId="20" borderId="18">
      <alignment/>
      <protection/>
    </xf>
    <xf numFmtId="0" fontId="10" fillId="20" borderId="18">
      <alignment/>
      <protection/>
    </xf>
    <xf numFmtId="195" fontId="11" fillId="0" borderId="8">
      <alignment horizontal="right" vertical="center" shrinkToFi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" fontId="11" fillId="0" borderId="8">
      <alignment horizontal="right" shrinkToFit="1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2" fillId="0" borderId="0">
      <alignment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49" fontId="10" fillId="0" borderId="4">
      <alignment shrinkToFi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4">
      <alignment horizontal="right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195" fontId="11" fillId="0" borderId="19">
      <alignment horizontal="right" vertical="center" shrinkToFi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4" fontId="11" fillId="0" borderId="19">
      <alignment horizontal="righ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0" fillId="20" borderId="4">
      <alignment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49" fontId="11" fillId="0" borderId="19">
      <alignment horizontal="center" shrinkToFit="1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11" fillId="0" borderId="8">
      <alignment horizontal="center" vertical="center" shrinkToFit="1"/>
      <protection/>
    </xf>
    <xf numFmtId="0" fontId="10" fillId="0" borderId="16">
      <alignment horizontal="left"/>
      <protection/>
    </xf>
    <xf numFmtId="0" fontId="14" fillId="0" borderId="0">
      <alignment horizontal="center"/>
      <protection/>
    </xf>
    <xf numFmtId="0" fontId="10" fillId="0" borderId="0">
      <alignment horizontal="left"/>
      <protection/>
    </xf>
    <xf numFmtId="49" fontId="11" fillId="0" borderId="0">
      <alignment horizontal="left"/>
      <protection/>
    </xf>
    <xf numFmtId="0" fontId="10" fillId="20" borderId="20">
      <alignment/>
      <protection/>
    </xf>
    <xf numFmtId="0" fontId="10" fillId="0" borderId="21">
      <alignment horizontal="left"/>
      <protection/>
    </xf>
    <xf numFmtId="0" fontId="11" fillId="0" borderId="4">
      <alignment horizontal="center" wrapText="1"/>
      <protection/>
    </xf>
    <xf numFmtId="0" fontId="14" fillId="0" borderId="16">
      <alignment horizontal="center"/>
      <protection/>
    </xf>
    <xf numFmtId="0" fontId="10" fillId="0" borderId="0">
      <alignment horizontal="center"/>
      <protection/>
    </xf>
    <xf numFmtId="0" fontId="11" fillId="0" borderId="4">
      <alignment horizontal="center"/>
      <protection/>
    </xf>
    <xf numFmtId="0" fontId="11" fillId="0" borderId="0">
      <alignment horizontal="center"/>
      <protection/>
    </xf>
    <xf numFmtId="0" fontId="12" fillId="0" borderId="0">
      <alignment horizontal="left"/>
      <protection/>
    </xf>
    <xf numFmtId="0" fontId="11" fillId="0" borderId="21">
      <alignment/>
      <protection/>
    </xf>
    <xf numFmtId="0" fontId="14" fillId="0" borderId="0">
      <alignment/>
      <protection/>
    </xf>
    <xf numFmtId="49" fontId="10" fillId="0" borderId="21">
      <alignment/>
      <protection/>
    </xf>
    <xf numFmtId="49" fontId="14" fillId="0" borderId="0">
      <alignment/>
      <protection/>
    </xf>
    <xf numFmtId="0" fontId="10" fillId="20" borderId="0">
      <alignment/>
      <protection/>
    </xf>
    <xf numFmtId="0" fontId="10" fillId="0" borderId="0">
      <alignment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15" fillId="0" borderId="0">
      <alignment horizontal="center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15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1" fillId="0" borderId="0">
      <alignment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1" fillId="0" borderId="0">
      <alignment horizontal="left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5" fillId="0" borderId="4">
      <alignment horizont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8">
      <alignment horizontal="center" vertical="top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11" fillId="0" borderId="8">
      <alignment horizontal="center" vertical="center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11" fillId="0" borderId="5">
      <alignment horizontal="left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11" fillId="0" borderId="7">
      <alignment horizontal="left" wrapText="1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11" fillId="0" borderId="22">
      <alignment horizontal="left" wrapText="1" indent="2"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16">
      <alignment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6" fillId="0" borderId="0">
      <alignment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4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15">
      <alignment horizontal="left" wrapText="1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16">
      <alignment horizontal="left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10">
      <alignment horizontal="center" vertical="center"/>
      <protection/>
    </xf>
    <xf numFmtId="0" fontId="10" fillId="20" borderId="16">
      <alignment/>
      <protection/>
    </xf>
    <xf numFmtId="0" fontId="10" fillId="20" borderId="16">
      <alignment/>
      <protection/>
    </xf>
    <xf numFmtId="0" fontId="10" fillId="20" borderId="16">
      <alignment/>
      <protection/>
    </xf>
    <xf numFmtId="0" fontId="10" fillId="20" borderId="16">
      <alignment/>
      <protection/>
    </xf>
    <xf numFmtId="49" fontId="11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1" fillId="0" borderId="24">
      <alignment horizontal="center" shrinkToFit="1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11" fillId="0" borderId="25">
      <alignment horizontal="center" shrinkToFi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17" fillId="0" borderId="0">
      <alignment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49" fontId="11" fillId="0" borderId="17">
      <alignment horizontal="center"/>
      <protection/>
    </xf>
    <xf numFmtId="0" fontId="20" fillId="0" borderId="16">
      <alignment/>
      <protection/>
    </xf>
    <xf numFmtId="0" fontId="20" fillId="0" borderId="16">
      <alignment/>
      <protection/>
    </xf>
    <xf numFmtId="0" fontId="20" fillId="0" borderId="16">
      <alignment/>
      <protection/>
    </xf>
    <xf numFmtId="0" fontId="20" fillId="0" borderId="16">
      <alignment/>
      <protection/>
    </xf>
    <xf numFmtId="49" fontId="11" fillId="0" borderId="12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49" fontId="11" fillId="0" borderId="13">
      <alignment horizontal="center"/>
      <protection/>
    </xf>
    <xf numFmtId="0" fontId="10" fillId="20" borderId="26">
      <alignment/>
      <protection/>
    </xf>
    <xf numFmtId="0" fontId="10" fillId="20" borderId="26">
      <alignment/>
      <protection/>
    </xf>
    <xf numFmtId="0" fontId="10" fillId="20" borderId="26">
      <alignment/>
      <protection/>
    </xf>
    <xf numFmtId="0" fontId="10" fillId="20" borderId="26">
      <alignment/>
      <protection/>
    </xf>
    <xf numFmtId="49" fontId="11" fillId="0" borderId="0">
      <alignment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6">
      <alignment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8">
      <alignment horizontal="center" vertical="top" wrapText="1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10">
      <alignment horizontal="center" vertical="center"/>
      <protection/>
    </xf>
    <xf numFmtId="0" fontId="10" fillId="20" borderId="20">
      <alignment/>
      <protection/>
    </xf>
    <xf numFmtId="0" fontId="10" fillId="20" borderId="20">
      <alignment/>
      <protection/>
    </xf>
    <xf numFmtId="0" fontId="10" fillId="20" borderId="20">
      <alignment/>
      <protection/>
    </xf>
    <xf numFmtId="0" fontId="10" fillId="20" borderId="20">
      <alignment/>
      <protection/>
    </xf>
    <xf numFmtId="4" fontId="11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1" fillId="0" borderId="12">
      <alignment horizontal="right" shrinkToFi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" fontId="11" fillId="0" borderId="13">
      <alignment horizontal="right" shrinkToFi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7" fillId="0" borderId="27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28">
      <alignment horizontal="right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28">
      <alignment horizontal="right" vertical="center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28">
      <alignment horizontal="right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28">
      <alignment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11" fillId="0" borderId="4">
      <alignment horizontal="center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1" fillId="0" borderId="10">
      <alignment horizontal="center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49" fontId="11" fillId="0" borderId="29">
      <alignment horizontal="center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14" fontId="11" fillId="0" borderId="30">
      <alignment horizontal="center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49" fontId="11" fillId="0" borderId="30">
      <alignment horizontal="center" vertical="center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49" fontId="11" fillId="0" borderId="30">
      <alignment horizontal="center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49" fontId="11" fillId="0" borderId="31">
      <alignment horizontal="center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5" fillId="0" borderId="4">
      <alignment horizontal="center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10" fillId="0" borderId="32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3">
      <alignment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0" fontId="15" fillId="0" borderId="0">
      <alignment horizont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1" fillId="0" borderId="33">
      <alignment horizontal="left" wrapText="1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0" fillId="20" borderId="34">
      <alignment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11" fillId="0" borderId="19">
      <alignment horizontal="lef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0" fontId="16" fillId="0" borderId="16">
      <alignment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1" fillId="0" borderId="14">
      <alignment horizontal="center" shrinkToFi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11" fillId="0" borderId="24">
      <alignment horizontal="center" shrinkToFi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11" fillId="0" borderId="25">
      <alignment horizontal="center" wrapTex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0" fontId="10" fillId="20" borderId="18">
      <alignment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49" fontId="11" fillId="0" borderId="35">
      <alignment horizontal="center" shrinkToFi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0" fontId="16" fillId="0" borderId="21">
      <alignment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11" fillId="0" borderId="10">
      <alignment horizontal="center" vertical="center" shrinkToFit="1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11" fillId="0" borderId="13">
      <alignment horizont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49" fontId="11" fillId="0" borderId="36">
      <alignment horizontal="center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49" fontId="11" fillId="0" borderId="10">
      <alignment horizontal="center" vertical="center" shrinkToFi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195" fontId="11" fillId="0" borderId="12">
      <alignment horizontal="right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" fontId="11" fillId="0" borderId="13">
      <alignment horizontal="right" wrapText="1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" fontId="11" fillId="0" borderId="36">
      <alignment horizontal="right" shrinkToFit="1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49" fontId="11" fillId="0" borderId="0">
      <alignment horizontal="right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" fontId="11" fillId="0" borderId="37">
      <alignment horizontal="right" shrinkToFi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195" fontId="11" fillId="0" borderId="23">
      <alignment horizontal="right" shrinkToFit="1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" fontId="11" fillId="0" borderId="22">
      <alignment horizontal="right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1" fillId="0" borderId="38">
      <alignment horizontal="center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0" fontId="15" fillId="0" borderId="3">
      <alignment horizontal="center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49" fontId="10" fillId="0" borderId="3">
      <alignment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9" fontId="10" fillId="0" borderId="2">
      <alignment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0" fontId="10" fillId="0" borderId="2">
      <alignment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0" fontId="10" fillId="0" borderId="2">
      <alignment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39" applyNumberFormat="0" applyAlignment="0" applyProtection="0"/>
    <xf numFmtId="0" fontId="48" fillId="28" borderId="40" applyNumberFormat="0" applyAlignment="0" applyProtection="0"/>
    <xf numFmtId="0" fontId="49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4" applyNumberFormat="0" applyFill="0" applyAlignment="0" applyProtection="0"/>
    <xf numFmtId="0" fontId="54" fillId="29" borderId="45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59" fillId="0" borderId="47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5" fillId="35" borderId="60" xfId="0" applyNumberFormat="1" applyFont="1" applyFill="1" applyBorder="1" applyAlignment="1">
      <alignment horizontal="center" vertical="center"/>
    </xf>
    <xf numFmtId="4" fontId="5" fillId="34" borderId="60" xfId="1058" applyNumberFormat="1" applyFont="1" applyFill="1" applyBorder="1" applyAlignment="1">
      <alignment horizontal="center" vertical="center"/>
    </xf>
    <xf numFmtId="4" fontId="5" fillId="35" borderId="60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59" xfId="1058" applyNumberFormat="1" applyFont="1" applyFill="1" applyBorder="1" applyAlignment="1">
      <alignment horizontal="center" vertical="center"/>
    </xf>
    <xf numFmtId="4" fontId="5" fillId="0" borderId="60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2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64" xfId="1058" applyNumberFormat="1" applyFont="1" applyFill="1" applyBorder="1" applyAlignment="1">
      <alignment horizontal="center" vertical="center"/>
    </xf>
    <xf numFmtId="4" fontId="5" fillId="35" borderId="64" xfId="1058" applyNumberFormat="1" applyFont="1" applyFill="1" applyBorder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66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0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4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0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7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left" vertical="center" wrapText="1"/>
    </xf>
    <xf numFmtId="4" fontId="4" fillId="36" borderId="69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0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4" fontId="4" fillId="36" borderId="72" xfId="1058" applyNumberFormat="1" applyFont="1" applyFill="1" applyBorder="1" applyAlignment="1">
      <alignment horizontal="center" vertical="center"/>
    </xf>
    <xf numFmtId="4" fontId="4" fillId="36" borderId="73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4" xfId="615" applyNumberFormat="1" applyFont="1" applyFill="1" applyBorder="1" applyAlignment="1" applyProtection="1">
      <alignment horizontal="center" vertical="center" shrinkToFit="1"/>
      <protection/>
    </xf>
    <xf numFmtId="0" fontId="7" fillId="36" borderId="0" xfId="0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 wrapText="1"/>
    </xf>
    <xf numFmtId="0" fontId="8" fillId="36" borderId="75" xfId="0" applyFont="1" applyFill="1" applyBorder="1" applyAlignment="1">
      <alignment horizontal="center" wrapText="1"/>
    </xf>
    <xf numFmtId="0" fontId="8" fillId="36" borderId="75" xfId="0" applyFont="1" applyFill="1" applyBorder="1" applyAlignment="1">
      <alignment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75" zoomScaleNormal="75" zoomScaleSheetLayoutView="75" zoomScalePageLayoutView="0" workbookViewId="0" topLeftCell="A73">
      <selection activeCell="G83" sqref="G83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0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58"/>
      <c r="B1" s="84" t="s">
        <v>141</v>
      </c>
      <c r="C1" s="84"/>
      <c r="D1" s="84"/>
      <c r="E1" s="85"/>
      <c r="F1" s="85"/>
    </row>
    <row r="2" spans="1:6" ht="12.75">
      <c r="A2" s="58"/>
      <c r="B2" s="86"/>
      <c r="C2" s="86"/>
      <c r="D2" s="86"/>
      <c r="E2" s="85"/>
      <c r="F2" s="85"/>
    </row>
    <row r="3" spans="1:6" ht="13.5" thickBot="1">
      <c r="A3" s="58"/>
      <c r="B3" s="87"/>
      <c r="C3" s="87"/>
      <c r="D3" s="87"/>
      <c r="E3" s="88"/>
      <c r="F3" s="88"/>
    </row>
    <row r="4" spans="1:6" ht="133.5" customHeight="1" thickBot="1">
      <c r="A4" s="18" t="s">
        <v>79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59">
        <v>1</v>
      </c>
      <c r="B5" s="60" t="s">
        <v>7</v>
      </c>
      <c r="C5" s="61" t="s">
        <v>21</v>
      </c>
      <c r="D5" s="62">
        <f>D6+D17+D23+D29+D34+D39+D43+D46+D12</f>
        <v>56553000</v>
      </c>
      <c r="E5" s="62">
        <f>E6+E12+E17+E23+E29+E34+E39+E43+E46+E54</f>
        <v>16729944.910000002</v>
      </c>
      <c r="F5" s="63">
        <f aca="true" t="shared" si="0" ref="F5:F15">E5*100/D5</f>
        <v>29.582771753929947</v>
      </c>
    </row>
    <row r="6" spans="1:6" s="12" customFormat="1" ht="20.25">
      <c r="A6" s="64">
        <f aca="true" t="shared" si="1" ref="A6:A15">A5+1</f>
        <v>2</v>
      </c>
      <c r="B6" s="65" t="s">
        <v>33</v>
      </c>
      <c r="C6" s="66" t="s">
        <v>0</v>
      </c>
      <c r="D6" s="67">
        <f>D7</f>
        <v>44350000</v>
      </c>
      <c r="E6" s="68">
        <f>E7</f>
        <v>9135788.22</v>
      </c>
      <c r="F6" s="69">
        <f t="shared" si="0"/>
        <v>20.599297001127397</v>
      </c>
    </row>
    <row r="7" spans="1:6" s="12" customFormat="1" ht="20.25">
      <c r="A7" s="64">
        <f t="shared" si="1"/>
        <v>3</v>
      </c>
      <c r="B7" s="65" t="s">
        <v>8</v>
      </c>
      <c r="C7" s="66" t="s">
        <v>2</v>
      </c>
      <c r="D7" s="67">
        <f>D8+D9+D10+D11</f>
        <v>44350000</v>
      </c>
      <c r="E7" s="68">
        <f>E8+E9+E10+E11</f>
        <v>9135788.22</v>
      </c>
      <c r="F7" s="69">
        <f t="shared" si="0"/>
        <v>20.599297001127397</v>
      </c>
    </row>
    <row r="8" spans="1:8" ht="79.5" customHeight="1">
      <c r="A8" s="19">
        <f t="shared" si="1"/>
        <v>4</v>
      </c>
      <c r="B8" s="4" t="s">
        <v>112</v>
      </c>
      <c r="C8" s="23" t="s">
        <v>45</v>
      </c>
      <c r="D8" s="31">
        <v>44314000</v>
      </c>
      <c r="E8" s="37">
        <v>9135512.14</v>
      </c>
      <c r="F8" s="51">
        <f t="shared" si="0"/>
        <v>20.615408539062148</v>
      </c>
      <c r="H8" s="1"/>
    </row>
    <row r="9" spans="1:8" ht="100.5" customHeight="1">
      <c r="A9" s="19">
        <f t="shared" si="1"/>
        <v>5</v>
      </c>
      <c r="B9" s="4" t="s">
        <v>111</v>
      </c>
      <c r="C9" s="24" t="s">
        <v>90</v>
      </c>
      <c r="D9" s="31">
        <v>5000</v>
      </c>
      <c r="E9" s="33">
        <v>106.08</v>
      </c>
      <c r="F9" s="51">
        <f t="shared" si="0"/>
        <v>2.1216</v>
      </c>
      <c r="H9" s="1"/>
    </row>
    <row r="10" spans="1:8" ht="43.5" customHeight="1">
      <c r="A10" s="19">
        <f t="shared" si="1"/>
        <v>6</v>
      </c>
      <c r="B10" s="4" t="s">
        <v>110</v>
      </c>
      <c r="C10" s="23" t="s">
        <v>53</v>
      </c>
      <c r="D10" s="31">
        <v>30000</v>
      </c>
      <c r="E10" s="37">
        <v>170</v>
      </c>
      <c r="F10" s="51">
        <f t="shared" si="0"/>
        <v>0.5666666666666667</v>
      </c>
      <c r="H10" s="1"/>
    </row>
    <row r="11" spans="1:8" ht="78" customHeight="1">
      <c r="A11" s="19">
        <f t="shared" si="1"/>
        <v>7</v>
      </c>
      <c r="B11" s="4" t="s">
        <v>109</v>
      </c>
      <c r="C11" s="25" t="s">
        <v>91</v>
      </c>
      <c r="D11" s="31">
        <v>1000</v>
      </c>
      <c r="E11" s="40">
        <v>0</v>
      </c>
      <c r="F11" s="51">
        <v>0</v>
      </c>
      <c r="H11" s="1"/>
    </row>
    <row r="12" spans="1:8" s="12" customFormat="1" ht="41.25" customHeight="1">
      <c r="A12" s="64">
        <f t="shared" si="1"/>
        <v>8</v>
      </c>
      <c r="B12" s="65" t="s">
        <v>68</v>
      </c>
      <c r="C12" s="66" t="s">
        <v>69</v>
      </c>
      <c r="D12" s="67">
        <f>D13+D14+D15+D16</f>
        <v>1800000</v>
      </c>
      <c r="E12" s="67">
        <f>E13+E14+E15+E16</f>
        <v>352119.8</v>
      </c>
      <c r="F12" s="69">
        <f t="shared" si="0"/>
        <v>19.56221111111111</v>
      </c>
      <c r="H12" s="13"/>
    </row>
    <row r="13" spans="1:8" ht="69" customHeight="1">
      <c r="A13" s="19">
        <f t="shared" si="1"/>
        <v>9</v>
      </c>
      <c r="B13" s="4" t="s">
        <v>108</v>
      </c>
      <c r="C13" s="23" t="s">
        <v>70</v>
      </c>
      <c r="D13" s="31">
        <v>550000</v>
      </c>
      <c r="E13" s="37">
        <v>130955.57</v>
      </c>
      <c r="F13" s="52">
        <f t="shared" si="0"/>
        <v>23.810103636363635</v>
      </c>
      <c r="H13" s="1"/>
    </row>
    <row r="14" spans="1:8" ht="86.25" customHeight="1">
      <c r="A14" s="19">
        <f t="shared" si="1"/>
        <v>10</v>
      </c>
      <c r="B14" s="4" t="s">
        <v>107</v>
      </c>
      <c r="C14" s="23" t="s">
        <v>71</v>
      </c>
      <c r="D14" s="31">
        <v>10000</v>
      </c>
      <c r="E14" s="37">
        <v>1308.86</v>
      </c>
      <c r="F14" s="52">
        <f t="shared" si="0"/>
        <v>13.088599999999998</v>
      </c>
      <c r="H14" s="1"/>
    </row>
    <row r="15" spans="1:8" ht="80.25" customHeight="1">
      <c r="A15" s="19">
        <f t="shared" si="1"/>
        <v>11</v>
      </c>
      <c r="B15" s="4" t="s">
        <v>106</v>
      </c>
      <c r="C15" s="23" t="s">
        <v>72</v>
      </c>
      <c r="D15" s="31">
        <v>1240000</v>
      </c>
      <c r="E15" s="37">
        <v>243875.83</v>
      </c>
      <c r="F15" s="52">
        <f t="shared" si="0"/>
        <v>19.667405645161292</v>
      </c>
      <c r="H15" s="1"/>
    </row>
    <row r="16" spans="1:8" ht="80.25" customHeight="1">
      <c r="A16" s="19">
        <v>12</v>
      </c>
      <c r="B16" s="4" t="s">
        <v>115</v>
      </c>
      <c r="C16" s="23" t="s">
        <v>116</v>
      </c>
      <c r="D16" s="31">
        <v>0</v>
      </c>
      <c r="E16" s="37">
        <v>-24020.46</v>
      </c>
      <c r="F16" s="52">
        <v>0</v>
      </c>
      <c r="H16" s="1"/>
    </row>
    <row r="17" spans="1:8" s="12" customFormat="1" ht="35.25" customHeight="1">
      <c r="A17" s="64">
        <v>13</v>
      </c>
      <c r="B17" s="65" t="s">
        <v>9</v>
      </c>
      <c r="C17" s="66" t="s">
        <v>3</v>
      </c>
      <c r="D17" s="67">
        <f>D21+D18</f>
        <v>1900000</v>
      </c>
      <c r="E17" s="67">
        <f>E18+E21</f>
        <v>452052.23</v>
      </c>
      <c r="F17" s="69">
        <f>E17*100/D17</f>
        <v>23.792222631578948</v>
      </c>
      <c r="H17" s="13"/>
    </row>
    <row r="18" spans="1:8" s="12" customFormat="1" ht="45" customHeight="1">
      <c r="A18" s="64">
        <v>14</v>
      </c>
      <c r="B18" s="65" t="s">
        <v>121</v>
      </c>
      <c r="C18" s="66" t="s">
        <v>122</v>
      </c>
      <c r="D18" s="67">
        <f>D19+D20</f>
        <v>0</v>
      </c>
      <c r="E18" s="67">
        <f>E19+E20</f>
        <v>42172.23</v>
      </c>
      <c r="F18" s="69">
        <v>0</v>
      </c>
      <c r="H18" s="13"/>
    </row>
    <row r="19" spans="1:8" s="14" customFormat="1" ht="45" customHeight="1">
      <c r="A19" s="20">
        <v>15</v>
      </c>
      <c r="B19" s="4" t="s">
        <v>117</v>
      </c>
      <c r="C19" s="26" t="s">
        <v>120</v>
      </c>
      <c r="D19" s="31">
        <v>0</v>
      </c>
      <c r="E19" s="31">
        <v>4772.55</v>
      </c>
      <c r="F19" s="53">
        <v>0</v>
      </c>
      <c r="H19" s="15"/>
    </row>
    <row r="20" spans="1:8" s="14" customFormat="1" ht="45" customHeight="1">
      <c r="A20" s="20">
        <v>16</v>
      </c>
      <c r="B20" s="4" t="s">
        <v>123</v>
      </c>
      <c r="C20" s="57" t="s">
        <v>126</v>
      </c>
      <c r="D20" s="31">
        <v>0</v>
      </c>
      <c r="E20" s="31">
        <v>37399.68</v>
      </c>
      <c r="F20" s="53">
        <v>0</v>
      </c>
      <c r="H20" s="15"/>
    </row>
    <row r="21" spans="1:8" s="12" customFormat="1" ht="28.5" customHeight="1">
      <c r="A21" s="64">
        <v>17</v>
      </c>
      <c r="B21" s="70" t="s">
        <v>65</v>
      </c>
      <c r="C21" s="71" t="s">
        <v>64</v>
      </c>
      <c r="D21" s="67">
        <f>D22</f>
        <v>1900000</v>
      </c>
      <c r="E21" s="67">
        <f>E22</f>
        <v>409880</v>
      </c>
      <c r="F21" s="69">
        <f>E21*100/D21</f>
        <v>21.57263157894737</v>
      </c>
      <c r="H21" s="13"/>
    </row>
    <row r="22" spans="1:6" ht="26.25" customHeight="1">
      <c r="A22" s="19">
        <v>18</v>
      </c>
      <c r="B22" s="4" t="s">
        <v>105</v>
      </c>
      <c r="C22" s="23" t="s">
        <v>46</v>
      </c>
      <c r="D22" s="32">
        <v>1900000</v>
      </c>
      <c r="E22" s="37">
        <v>409880</v>
      </c>
      <c r="F22" s="51">
        <f>E22*100/D22</f>
        <v>21.57263157894737</v>
      </c>
    </row>
    <row r="23" spans="1:6" s="12" customFormat="1" ht="20.25">
      <c r="A23" s="64">
        <v>19</v>
      </c>
      <c r="B23" s="70" t="s">
        <v>34</v>
      </c>
      <c r="C23" s="71" t="s">
        <v>4</v>
      </c>
      <c r="D23" s="67">
        <f>D24+D26</f>
        <v>764000</v>
      </c>
      <c r="E23" s="68">
        <f>E24+E26</f>
        <v>118809.48999999999</v>
      </c>
      <c r="F23" s="69">
        <f aca="true" t="shared" si="2" ref="F23:F28">E23*100/D23</f>
        <v>15.550980366492146</v>
      </c>
    </row>
    <row r="24" spans="1:6" s="12" customFormat="1" ht="20.25">
      <c r="A24" s="64">
        <v>20</v>
      </c>
      <c r="B24" s="70" t="s">
        <v>54</v>
      </c>
      <c r="C24" s="71" t="s">
        <v>55</v>
      </c>
      <c r="D24" s="67">
        <f>D25</f>
        <v>213000</v>
      </c>
      <c r="E24" s="68">
        <f>E25</f>
        <v>17570.54</v>
      </c>
      <c r="F24" s="69">
        <f t="shared" si="2"/>
        <v>8.249079812206572</v>
      </c>
    </row>
    <row r="25" spans="1:6" ht="40.5">
      <c r="A25" s="19">
        <v>21</v>
      </c>
      <c r="B25" s="4" t="s">
        <v>47</v>
      </c>
      <c r="C25" s="23" t="s">
        <v>19</v>
      </c>
      <c r="D25" s="33">
        <v>213000</v>
      </c>
      <c r="E25" s="37">
        <v>17570.54</v>
      </c>
      <c r="F25" s="51">
        <f t="shared" si="2"/>
        <v>8.249079812206572</v>
      </c>
    </row>
    <row r="26" spans="1:6" s="12" customFormat="1" ht="20.25">
      <c r="A26" s="64">
        <v>22</v>
      </c>
      <c r="B26" s="70" t="s">
        <v>56</v>
      </c>
      <c r="C26" s="71" t="s">
        <v>57</v>
      </c>
      <c r="D26" s="67">
        <f>D27+D28</f>
        <v>551000</v>
      </c>
      <c r="E26" s="68">
        <f>E27+E28</f>
        <v>101238.95</v>
      </c>
      <c r="F26" s="69">
        <f t="shared" si="2"/>
        <v>18.37367513611615</v>
      </c>
    </row>
    <row r="27" spans="1:6" ht="40.5">
      <c r="A27" s="19">
        <v>23</v>
      </c>
      <c r="B27" s="4" t="s">
        <v>86</v>
      </c>
      <c r="C27" s="23" t="s">
        <v>87</v>
      </c>
      <c r="D27" s="33">
        <v>320000</v>
      </c>
      <c r="E27" s="37">
        <v>82778</v>
      </c>
      <c r="F27" s="52">
        <f t="shared" si="2"/>
        <v>25.868125</v>
      </c>
    </row>
    <row r="28" spans="1:6" ht="40.5">
      <c r="A28" s="19">
        <f>A27+1</f>
        <v>24</v>
      </c>
      <c r="B28" s="4" t="s">
        <v>88</v>
      </c>
      <c r="C28" s="23" t="s">
        <v>89</v>
      </c>
      <c r="D28" s="33">
        <v>231000</v>
      </c>
      <c r="E28" s="37">
        <v>18460.95</v>
      </c>
      <c r="F28" s="52">
        <f t="shared" si="2"/>
        <v>7.991753246753246</v>
      </c>
    </row>
    <row r="29" spans="1:6" s="12" customFormat="1" ht="40.5">
      <c r="A29" s="64">
        <v>25</v>
      </c>
      <c r="B29" s="65" t="s">
        <v>10</v>
      </c>
      <c r="C29" s="66" t="s">
        <v>12</v>
      </c>
      <c r="D29" s="67">
        <f>SUM(D30+D33+D31+D32)</f>
        <v>2207000</v>
      </c>
      <c r="E29" s="67">
        <f>E30+E31+E32+E33</f>
        <v>700378.73</v>
      </c>
      <c r="F29" s="69">
        <f aca="true" t="shared" si="3" ref="F29:F40">E29*100/D29</f>
        <v>31.73442365201631</v>
      </c>
    </row>
    <row r="30" spans="1:6" ht="81">
      <c r="A30" s="19">
        <f>A29+1</f>
        <v>26</v>
      </c>
      <c r="B30" s="4" t="s">
        <v>77</v>
      </c>
      <c r="C30" s="23" t="s">
        <v>41</v>
      </c>
      <c r="D30" s="33">
        <v>500000</v>
      </c>
      <c r="E30" s="37">
        <v>155682.35</v>
      </c>
      <c r="F30" s="51">
        <f t="shared" si="3"/>
        <v>31.13647</v>
      </c>
    </row>
    <row r="31" spans="1:6" ht="78.75" customHeight="1">
      <c r="A31" s="19">
        <f>A30+1</f>
        <v>27</v>
      </c>
      <c r="B31" s="4" t="s">
        <v>48</v>
      </c>
      <c r="C31" s="23" t="s">
        <v>43</v>
      </c>
      <c r="D31" s="33">
        <v>270000</v>
      </c>
      <c r="E31" s="37">
        <v>123639.35</v>
      </c>
      <c r="F31" s="51">
        <f t="shared" si="3"/>
        <v>45.792351851851855</v>
      </c>
    </row>
    <row r="32" spans="1:6" ht="78.75" customHeight="1">
      <c r="A32" s="19">
        <v>28</v>
      </c>
      <c r="B32" s="4" t="s">
        <v>98</v>
      </c>
      <c r="C32" s="22" t="s">
        <v>99</v>
      </c>
      <c r="D32" s="33">
        <v>437000</v>
      </c>
      <c r="E32" s="34">
        <v>149538.4</v>
      </c>
      <c r="F32" s="51">
        <f t="shared" si="3"/>
        <v>34.219313501144164</v>
      </c>
    </row>
    <row r="33" spans="1:6" ht="80.25" customHeight="1">
      <c r="A33" s="19">
        <v>29</v>
      </c>
      <c r="B33" s="4" t="s">
        <v>49</v>
      </c>
      <c r="C33" s="23" t="s">
        <v>42</v>
      </c>
      <c r="D33" s="33">
        <v>1000000</v>
      </c>
      <c r="E33" s="37">
        <v>271518.63</v>
      </c>
      <c r="F33" s="51">
        <f t="shared" si="3"/>
        <v>27.151863</v>
      </c>
    </row>
    <row r="34" spans="1:6" ht="64.5" customHeight="1">
      <c r="A34" s="64">
        <v>30</v>
      </c>
      <c r="B34" s="65" t="s">
        <v>11</v>
      </c>
      <c r="C34" s="66" t="s">
        <v>13</v>
      </c>
      <c r="D34" s="67">
        <f>D36+D37+D38+D35</f>
        <v>2092000</v>
      </c>
      <c r="E34" s="67">
        <f>E36+E37+E38+E35</f>
        <v>5177847.88</v>
      </c>
      <c r="F34" s="69">
        <f>E34*100/D34</f>
        <v>247.507068833652</v>
      </c>
    </row>
    <row r="35" spans="1:6" ht="64.5" customHeight="1">
      <c r="A35" s="19">
        <v>31</v>
      </c>
      <c r="B35" s="4" t="s">
        <v>142</v>
      </c>
      <c r="C35" s="25" t="s">
        <v>143</v>
      </c>
      <c r="D35" s="33">
        <v>0</v>
      </c>
      <c r="E35" s="37">
        <v>6391</v>
      </c>
      <c r="F35" s="52">
        <v>0</v>
      </c>
    </row>
    <row r="36" spans="1:6" s="12" customFormat="1" ht="40.5">
      <c r="A36" s="19">
        <v>32</v>
      </c>
      <c r="B36" s="4" t="s">
        <v>92</v>
      </c>
      <c r="C36" s="24" t="s">
        <v>95</v>
      </c>
      <c r="D36" s="33">
        <v>1992000</v>
      </c>
      <c r="E36" s="37">
        <v>5129798.36</v>
      </c>
      <c r="F36" s="52">
        <f>E36*100/D36</f>
        <v>257.5199979919679</v>
      </c>
    </row>
    <row r="37" spans="1:6" ht="20.25">
      <c r="A37" s="19">
        <v>33</v>
      </c>
      <c r="B37" s="4" t="s">
        <v>93</v>
      </c>
      <c r="C37" s="24" t="s">
        <v>96</v>
      </c>
      <c r="D37" s="33">
        <v>25000</v>
      </c>
      <c r="E37" s="37">
        <v>0</v>
      </c>
      <c r="F37" s="52">
        <f>E37*100/D37</f>
        <v>0</v>
      </c>
    </row>
    <row r="38" spans="1:6" ht="20.25">
      <c r="A38" s="19">
        <f>A37+1</f>
        <v>34</v>
      </c>
      <c r="B38" s="4" t="s">
        <v>94</v>
      </c>
      <c r="C38" s="24" t="s">
        <v>97</v>
      </c>
      <c r="D38" s="33">
        <v>75000</v>
      </c>
      <c r="E38" s="37">
        <v>41658.52</v>
      </c>
      <c r="F38" s="51">
        <f>E38*100/D38</f>
        <v>55.54469333333333</v>
      </c>
    </row>
    <row r="39" spans="1:6" ht="40.5">
      <c r="A39" s="64">
        <v>35</v>
      </c>
      <c r="B39" s="65" t="s">
        <v>31</v>
      </c>
      <c r="C39" s="66" t="s">
        <v>32</v>
      </c>
      <c r="D39" s="72">
        <f>D40</f>
        <v>1650000</v>
      </c>
      <c r="E39" s="67">
        <f>E40</f>
        <v>627214.9299999999</v>
      </c>
      <c r="F39" s="69">
        <f t="shared" si="3"/>
        <v>38.01302606060606</v>
      </c>
    </row>
    <row r="40" spans="1:6" s="12" customFormat="1" ht="20.25">
      <c r="A40" s="64">
        <f>A39+1</f>
        <v>36</v>
      </c>
      <c r="B40" s="65" t="s">
        <v>58</v>
      </c>
      <c r="C40" s="66" t="s">
        <v>59</v>
      </c>
      <c r="D40" s="72">
        <f>D41+D42</f>
        <v>1650000</v>
      </c>
      <c r="E40" s="67">
        <f>E41+E42</f>
        <v>627214.9299999999</v>
      </c>
      <c r="F40" s="69">
        <f t="shared" si="3"/>
        <v>38.01302606060606</v>
      </c>
    </row>
    <row r="41" spans="1:6" s="12" customFormat="1" ht="40.5" customHeight="1">
      <c r="A41" s="19">
        <f>A40+1</f>
        <v>37</v>
      </c>
      <c r="B41" s="4" t="s">
        <v>50</v>
      </c>
      <c r="C41" s="23" t="s">
        <v>51</v>
      </c>
      <c r="D41" s="31">
        <v>1650000</v>
      </c>
      <c r="E41" s="37">
        <v>442762.43</v>
      </c>
      <c r="F41" s="51">
        <f>E41*100/D41</f>
        <v>26.834086666666668</v>
      </c>
    </row>
    <row r="42" spans="1:6" ht="40.5" customHeight="1">
      <c r="A42" s="19">
        <v>38</v>
      </c>
      <c r="B42" s="4" t="s">
        <v>125</v>
      </c>
      <c r="C42" s="56" t="s">
        <v>124</v>
      </c>
      <c r="D42" s="31">
        <v>0</v>
      </c>
      <c r="E42" s="37">
        <v>184452.5</v>
      </c>
      <c r="F42" s="51">
        <v>0</v>
      </c>
    </row>
    <row r="43" spans="1:6" ht="31.5" customHeight="1">
      <c r="A43" s="64">
        <v>39</v>
      </c>
      <c r="B43" s="65" t="s">
        <v>17</v>
      </c>
      <c r="C43" s="66" t="s">
        <v>18</v>
      </c>
      <c r="D43" s="67">
        <f>D45+D44</f>
        <v>1500000</v>
      </c>
      <c r="E43" s="67">
        <f>E44+E45</f>
        <v>2977.06</v>
      </c>
      <c r="F43" s="69">
        <f>E43*100/D43</f>
        <v>0.19847066666666666</v>
      </c>
    </row>
    <row r="44" spans="1:6" s="12" customFormat="1" ht="41.25" customHeight="1">
      <c r="A44" s="20">
        <v>40</v>
      </c>
      <c r="B44" s="4" t="s">
        <v>118</v>
      </c>
      <c r="C44" s="26" t="s">
        <v>119</v>
      </c>
      <c r="D44" s="34">
        <v>0</v>
      </c>
      <c r="E44" s="34">
        <v>2977.06</v>
      </c>
      <c r="F44" s="53">
        <v>0</v>
      </c>
    </row>
    <row r="45" spans="1:6" s="12" customFormat="1" ht="41.25" customHeight="1">
      <c r="A45" s="19">
        <v>41</v>
      </c>
      <c r="B45" s="4" t="s">
        <v>62</v>
      </c>
      <c r="C45" s="23" t="s">
        <v>63</v>
      </c>
      <c r="D45" s="35">
        <v>1500000</v>
      </c>
      <c r="E45" s="41">
        <v>0</v>
      </c>
      <c r="F45" s="53">
        <f>E45*100/D45</f>
        <v>0</v>
      </c>
    </row>
    <row r="46" spans="1:6" ht="27.75" customHeight="1">
      <c r="A46" s="64">
        <f>A45+1</f>
        <v>42</v>
      </c>
      <c r="B46" s="65" t="s">
        <v>22</v>
      </c>
      <c r="C46" s="66" t="s">
        <v>5</v>
      </c>
      <c r="D46" s="67">
        <f>D51+D47+D49</f>
        <v>290000</v>
      </c>
      <c r="E46" s="68">
        <f>E47+E49+E51</f>
        <v>59356.57000000001</v>
      </c>
      <c r="F46" s="69">
        <f>E46*100/D46</f>
        <v>20.467782758620693</v>
      </c>
    </row>
    <row r="47" spans="1:6" s="12" customFormat="1" ht="40.5">
      <c r="A47" s="64">
        <v>43</v>
      </c>
      <c r="B47" s="65" t="s">
        <v>130</v>
      </c>
      <c r="C47" s="66" t="s">
        <v>131</v>
      </c>
      <c r="D47" s="67">
        <f>D48</f>
        <v>0</v>
      </c>
      <c r="E47" s="67">
        <f>E48</f>
        <v>-100</v>
      </c>
      <c r="F47" s="69">
        <v>0</v>
      </c>
    </row>
    <row r="48" spans="1:6" s="12" customFormat="1" ht="44.25" customHeight="1">
      <c r="A48" s="20">
        <v>44</v>
      </c>
      <c r="B48" s="16" t="s">
        <v>128</v>
      </c>
      <c r="C48" s="82" t="s">
        <v>129</v>
      </c>
      <c r="D48" s="33">
        <v>0</v>
      </c>
      <c r="E48" s="33">
        <v>-100</v>
      </c>
      <c r="F48" s="53">
        <v>0</v>
      </c>
    </row>
    <row r="49" spans="1:6" s="12" customFormat="1" ht="48" customHeight="1">
      <c r="A49" s="64">
        <v>45</v>
      </c>
      <c r="B49" s="65" t="s">
        <v>132</v>
      </c>
      <c r="C49" s="66" t="s">
        <v>133</v>
      </c>
      <c r="D49" s="67">
        <f>D50</f>
        <v>0</v>
      </c>
      <c r="E49" s="67">
        <f>E50</f>
        <v>4000</v>
      </c>
      <c r="F49" s="69">
        <v>0</v>
      </c>
    </row>
    <row r="50" spans="1:6" s="12" customFormat="1" ht="66" customHeight="1">
      <c r="A50" s="19">
        <v>46</v>
      </c>
      <c r="B50" s="4" t="s">
        <v>127</v>
      </c>
      <c r="C50" s="23" t="s">
        <v>134</v>
      </c>
      <c r="D50" s="31">
        <v>0</v>
      </c>
      <c r="E50" s="42">
        <v>4000</v>
      </c>
      <c r="F50" s="53">
        <v>0</v>
      </c>
    </row>
    <row r="51" spans="1:6" s="12" customFormat="1" ht="74.25" customHeight="1">
      <c r="A51" s="64">
        <v>47</v>
      </c>
      <c r="B51" s="65" t="s">
        <v>60</v>
      </c>
      <c r="C51" s="66" t="s">
        <v>61</v>
      </c>
      <c r="D51" s="67">
        <f>D53+D52</f>
        <v>290000</v>
      </c>
      <c r="E51" s="67">
        <f>E53+E52</f>
        <v>55456.57000000001</v>
      </c>
      <c r="F51" s="69">
        <f>E51*100/D51</f>
        <v>19.122955172413796</v>
      </c>
    </row>
    <row r="52" spans="1:6" s="12" customFormat="1" ht="56.25" customHeight="1">
      <c r="A52" s="19">
        <v>48</v>
      </c>
      <c r="B52" s="4" t="s">
        <v>144</v>
      </c>
      <c r="C52" s="23" t="s">
        <v>20</v>
      </c>
      <c r="D52" s="31">
        <v>0</v>
      </c>
      <c r="E52" s="42">
        <v>43506.87</v>
      </c>
      <c r="F52" s="53">
        <v>0</v>
      </c>
    </row>
    <row r="53" spans="1:6" s="12" customFormat="1" ht="40.5">
      <c r="A53" s="19">
        <v>49</v>
      </c>
      <c r="B53" s="4" t="s">
        <v>78</v>
      </c>
      <c r="C53" s="23" t="s">
        <v>20</v>
      </c>
      <c r="D53" s="31">
        <v>290000</v>
      </c>
      <c r="E53" s="42">
        <v>11949.7</v>
      </c>
      <c r="F53" s="53">
        <f>E53*100/D53</f>
        <v>4.120586206896552</v>
      </c>
    </row>
    <row r="54" spans="1:6" s="12" customFormat="1" ht="27" customHeight="1">
      <c r="A54" s="64">
        <v>50</v>
      </c>
      <c r="B54" s="65" t="s">
        <v>101</v>
      </c>
      <c r="C54" s="66" t="s">
        <v>102</v>
      </c>
      <c r="D54" s="67">
        <f>D55+D56</f>
        <v>0</v>
      </c>
      <c r="E54" s="67">
        <f>E55+E56</f>
        <v>103400</v>
      </c>
      <c r="F54" s="69">
        <v>0</v>
      </c>
    </row>
    <row r="55" spans="1:6" s="12" customFormat="1" ht="27" customHeight="1">
      <c r="A55" s="20">
        <v>51</v>
      </c>
      <c r="B55" s="16" t="s">
        <v>113</v>
      </c>
      <c r="C55" s="26" t="s">
        <v>103</v>
      </c>
      <c r="D55" s="33">
        <v>0</v>
      </c>
      <c r="E55" s="33">
        <v>103400</v>
      </c>
      <c r="F55" s="53">
        <v>0</v>
      </c>
    </row>
    <row r="56" spans="1:6" ht="20.25">
      <c r="A56" s="19">
        <v>52</v>
      </c>
      <c r="B56" s="4" t="s">
        <v>104</v>
      </c>
      <c r="C56" s="23" t="s">
        <v>103</v>
      </c>
      <c r="D56" s="31">
        <v>0</v>
      </c>
      <c r="E56" s="41">
        <v>0</v>
      </c>
      <c r="F56" s="53">
        <v>0</v>
      </c>
    </row>
    <row r="57" spans="1:6" s="12" customFormat="1" ht="40.5">
      <c r="A57" s="64">
        <v>53</v>
      </c>
      <c r="B57" s="65" t="s">
        <v>23</v>
      </c>
      <c r="C57" s="66" t="s">
        <v>24</v>
      </c>
      <c r="D57" s="67">
        <f>D58+D60+D64</f>
        <v>97816300</v>
      </c>
      <c r="E57" s="67">
        <f>E58+E60+E64+E75</f>
        <v>22128920.46</v>
      </c>
      <c r="F57" s="69">
        <f aca="true" t="shared" si="4" ref="F57:F63">E57*100/D57</f>
        <v>22.622937547218612</v>
      </c>
    </row>
    <row r="58" spans="1:6" s="12" customFormat="1" ht="40.5">
      <c r="A58" s="64">
        <v>54</v>
      </c>
      <c r="B58" s="65" t="s">
        <v>28</v>
      </c>
      <c r="C58" s="66" t="s">
        <v>29</v>
      </c>
      <c r="D58" s="67">
        <f>D59</f>
        <v>1089000</v>
      </c>
      <c r="E58" s="67">
        <f>E59</f>
        <v>273000</v>
      </c>
      <c r="F58" s="69">
        <f t="shared" si="4"/>
        <v>25.068870523415978</v>
      </c>
    </row>
    <row r="59" spans="1:6" ht="40.5">
      <c r="A59" s="19">
        <v>55</v>
      </c>
      <c r="B59" s="4" t="s">
        <v>135</v>
      </c>
      <c r="C59" s="23" t="s">
        <v>30</v>
      </c>
      <c r="D59" s="33">
        <v>1089000</v>
      </c>
      <c r="E59" s="32">
        <v>273000</v>
      </c>
      <c r="F59" s="51">
        <f t="shared" si="4"/>
        <v>25.068870523415978</v>
      </c>
    </row>
    <row r="60" spans="1:6" s="12" customFormat="1" ht="46.5" customHeight="1">
      <c r="A60" s="64">
        <f>A59+1</f>
        <v>56</v>
      </c>
      <c r="B60" s="65" t="s">
        <v>25</v>
      </c>
      <c r="C60" s="66" t="s">
        <v>80</v>
      </c>
      <c r="D60" s="67">
        <f>D61+D62+D63</f>
        <v>43739600</v>
      </c>
      <c r="E60" s="67">
        <f>E61+E62+E63</f>
        <v>10817000</v>
      </c>
      <c r="F60" s="69">
        <f t="shared" si="4"/>
        <v>24.730450209878462</v>
      </c>
    </row>
    <row r="61" spans="1:6" ht="43.5" customHeight="1">
      <c r="A61" s="19">
        <v>57</v>
      </c>
      <c r="B61" s="4" t="s">
        <v>136</v>
      </c>
      <c r="C61" s="23" t="s">
        <v>81</v>
      </c>
      <c r="D61" s="33">
        <v>2565000</v>
      </c>
      <c r="E61" s="34">
        <v>770000</v>
      </c>
      <c r="F61" s="53">
        <f>E61*100/D61</f>
        <v>30.019493177387915</v>
      </c>
    </row>
    <row r="62" spans="1:6" s="12" customFormat="1" ht="60.75">
      <c r="A62" s="19">
        <v>58</v>
      </c>
      <c r="B62" s="5" t="s">
        <v>136</v>
      </c>
      <c r="C62" s="23" t="s">
        <v>82</v>
      </c>
      <c r="D62" s="36">
        <v>40182000</v>
      </c>
      <c r="E62" s="43">
        <v>10047000</v>
      </c>
      <c r="F62" s="53">
        <f t="shared" si="4"/>
        <v>25.00373301478274</v>
      </c>
    </row>
    <row r="63" spans="1:6" ht="40.5" customHeight="1">
      <c r="A63" s="19">
        <f>A62+1</f>
        <v>59</v>
      </c>
      <c r="B63" s="4" t="s">
        <v>136</v>
      </c>
      <c r="C63" s="23" t="s">
        <v>66</v>
      </c>
      <c r="D63" s="33">
        <v>992600</v>
      </c>
      <c r="E63" s="32">
        <v>0</v>
      </c>
      <c r="F63" s="53">
        <f t="shared" si="4"/>
        <v>0</v>
      </c>
    </row>
    <row r="64" spans="1:6" ht="40.5" customHeight="1">
      <c r="A64" s="64">
        <v>60</v>
      </c>
      <c r="B64" s="65" t="s">
        <v>26</v>
      </c>
      <c r="C64" s="66" t="s">
        <v>27</v>
      </c>
      <c r="D64" s="67">
        <f>D65+D67+D69+D70+D71+D66+D72+D73+D74+D68</f>
        <v>52987700</v>
      </c>
      <c r="E64" s="67">
        <f>E65+E66+E67+E68+E69+E70+E71+E72+E73+E74</f>
        <v>13269498</v>
      </c>
      <c r="F64" s="69">
        <f>E64*100/D64</f>
        <v>25.042600452557856</v>
      </c>
    </row>
    <row r="65" spans="1:6" ht="121.5">
      <c r="A65" s="19">
        <f>A64+1</f>
        <v>61</v>
      </c>
      <c r="B65" s="4" t="s">
        <v>139</v>
      </c>
      <c r="C65" s="23" t="s">
        <v>73</v>
      </c>
      <c r="D65" s="33">
        <v>26667000</v>
      </c>
      <c r="E65" s="44">
        <v>6746300</v>
      </c>
      <c r="F65" s="53">
        <f>E65*100/D65</f>
        <v>25.29830877114036</v>
      </c>
    </row>
    <row r="66" spans="1:6" ht="60.75">
      <c r="A66" s="19">
        <f>A65+1</f>
        <v>62</v>
      </c>
      <c r="B66" s="4" t="s">
        <v>139</v>
      </c>
      <c r="C66" s="23" t="s">
        <v>74</v>
      </c>
      <c r="D66" s="33">
        <v>13506000</v>
      </c>
      <c r="E66" s="45">
        <v>3294800</v>
      </c>
      <c r="F66" s="53">
        <f aca="true" t="shared" si="5" ref="F66:F74">E66*100/D66</f>
        <v>24.395083666518584</v>
      </c>
    </row>
    <row r="67" spans="1:6" s="12" customFormat="1" ht="60.75">
      <c r="A67" s="19">
        <f>A66+1</f>
        <v>63</v>
      </c>
      <c r="B67" s="4" t="s">
        <v>140</v>
      </c>
      <c r="C67" s="23" t="s">
        <v>83</v>
      </c>
      <c r="D67" s="83">
        <v>197000</v>
      </c>
      <c r="E67" s="32">
        <v>49250</v>
      </c>
      <c r="F67" s="53">
        <f t="shared" si="5"/>
        <v>25</v>
      </c>
    </row>
    <row r="68" spans="1:6" ht="60.75">
      <c r="A68" s="19">
        <v>64</v>
      </c>
      <c r="B68" s="4" t="s">
        <v>138</v>
      </c>
      <c r="C68" s="23" t="s">
        <v>114</v>
      </c>
      <c r="D68" s="37">
        <v>26000</v>
      </c>
      <c r="E68" s="46">
        <v>0</v>
      </c>
      <c r="F68" s="53">
        <f t="shared" si="5"/>
        <v>0</v>
      </c>
    </row>
    <row r="69" spans="1:6" ht="60.75">
      <c r="A69" s="19">
        <v>65</v>
      </c>
      <c r="B69" s="4" t="s">
        <v>138</v>
      </c>
      <c r="C69" s="23" t="s">
        <v>84</v>
      </c>
      <c r="D69" s="33">
        <v>7004000</v>
      </c>
      <c r="E69" s="47">
        <v>2392448</v>
      </c>
      <c r="F69" s="53">
        <f t="shared" si="5"/>
        <v>34.1583095374072</v>
      </c>
    </row>
    <row r="70" spans="1:6" ht="60.75">
      <c r="A70" s="19">
        <v>66</v>
      </c>
      <c r="B70" s="4" t="s">
        <v>137</v>
      </c>
      <c r="C70" s="23" t="s">
        <v>52</v>
      </c>
      <c r="D70" s="33">
        <v>4725000</v>
      </c>
      <c r="E70" s="48">
        <v>684300</v>
      </c>
      <c r="F70" s="53">
        <f t="shared" si="5"/>
        <v>14.482539682539683</v>
      </c>
    </row>
    <row r="71" spans="1:6" ht="81">
      <c r="A71" s="19">
        <v>67</v>
      </c>
      <c r="B71" s="4" t="s">
        <v>138</v>
      </c>
      <c r="C71" s="23" t="s">
        <v>75</v>
      </c>
      <c r="D71" s="33">
        <v>100</v>
      </c>
      <c r="E71" s="32">
        <v>100</v>
      </c>
      <c r="F71" s="53">
        <f t="shared" si="5"/>
        <v>100</v>
      </c>
    </row>
    <row r="72" spans="1:6" ht="40.5">
      <c r="A72" s="19">
        <v>68</v>
      </c>
      <c r="B72" s="4" t="s">
        <v>138</v>
      </c>
      <c r="C72" s="27" t="s">
        <v>76</v>
      </c>
      <c r="D72" s="33">
        <v>102300</v>
      </c>
      <c r="E72" s="32">
        <v>102300</v>
      </c>
      <c r="F72" s="53">
        <f t="shared" si="5"/>
        <v>100</v>
      </c>
    </row>
    <row r="73" spans="1:6" ht="60.75">
      <c r="A73" s="19">
        <v>69</v>
      </c>
      <c r="B73" s="4" t="s">
        <v>138</v>
      </c>
      <c r="C73" s="28" t="s">
        <v>100</v>
      </c>
      <c r="D73" s="34">
        <v>90300</v>
      </c>
      <c r="E73" s="32">
        <v>0</v>
      </c>
      <c r="F73" s="53">
        <f t="shared" si="5"/>
        <v>0</v>
      </c>
    </row>
    <row r="74" spans="1:6" ht="83.25" customHeight="1">
      <c r="A74" s="19">
        <v>70</v>
      </c>
      <c r="B74" s="4" t="s">
        <v>138</v>
      </c>
      <c r="C74" s="27" t="s">
        <v>85</v>
      </c>
      <c r="D74" s="38">
        <v>670000</v>
      </c>
      <c r="E74" s="32">
        <v>0</v>
      </c>
      <c r="F74" s="53">
        <f t="shared" si="5"/>
        <v>0</v>
      </c>
    </row>
    <row r="75" spans="1:6" ht="44.25" customHeight="1">
      <c r="A75" s="64">
        <v>71</v>
      </c>
      <c r="B75" s="65" t="s">
        <v>44</v>
      </c>
      <c r="C75" s="66" t="s">
        <v>37</v>
      </c>
      <c r="D75" s="72">
        <f>D76</f>
        <v>0</v>
      </c>
      <c r="E75" s="73">
        <f>E76</f>
        <v>-2230577.54</v>
      </c>
      <c r="F75" s="69">
        <v>0</v>
      </c>
    </row>
    <row r="76" spans="1:6" ht="63" customHeight="1" thickBot="1">
      <c r="A76" s="19">
        <v>72</v>
      </c>
      <c r="B76" s="6" t="s">
        <v>67</v>
      </c>
      <c r="C76" s="23" t="s">
        <v>38</v>
      </c>
      <c r="D76" s="39">
        <v>0</v>
      </c>
      <c r="E76" s="39">
        <v>-2230577.54</v>
      </c>
      <c r="F76" s="54">
        <v>0</v>
      </c>
    </row>
    <row r="77" spans="1:6" ht="27" customHeight="1" thickBot="1">
      <c r="A77" s="64">
        <v>73</v>
      </c>
      <c r="B77" s="74" t="s">
        <v>15</v>
      </c>
      <c r="C77" s="75" t="s">
        <v>14</v>
      </c>
      <c r="D77" s="76">
        <f>D5+D57</f>
        <v>154369300</v>
      </c>
      <c r="E77" s="76">
        <f>E5+E57</f>
        <v>38858865.370000005</v>
      </c>
      <c r="F77" s="77">
        <f>E77*100/D77</f>
        <v>25.172664104844685</v>
      </c>
    </row>
    <row r="78" spans="1:6" s="12" customFormat="1" ht="21" thickBot="1">
      <c r="A78" s="64">
        <v>74</v>
      </c>
      <c r="B78" s="78" t="s">
        <v>16</v>
      </c>
      <c r="C78" s="79" t="s">
        <v>6</v>
      </c>
      <c r="D78" s="80">
        <f>SUM(D77)</f>
        <v>154369300</v>
      </c>
      <c r="E78" s="80">
        <f>SUM(E77)</f>
        <v>38858865.370000005</v>
      </c>
      <c r="F78" s="81">
        <f>E78*100/D78</f>
        <v>25.172664104844685</v>
      </c>
    </row>
    <row r="79" spans="2:6" ht="20.25">
      <c r="B79" s="21"/>
      <c r="C79" s="29"/>
      <c r="D79" s="21"/>
      <c r="E79" s="49"/>
      <c r="F79" s="55"/>
    </row>
    <row r="80" spans="4:5" ht="20.25">
      <c r="D80" s="10"/>
      <c r="E80" s="50"/>
    </row>
    <row r="81" spans="4:5" ht="20.25">
      <c r="D81" s="10"/>
      <c r="E81" s="50"/>
    </row>
    <row r="82" ht="20.25">
      <c r="E82" s="11"/>
    </row>
    <row r="83" ht="24" customHeight="1"/>
    <row r="84" ht="22.5" customHeight="1"/>
    <row r="85" ht="21" customHeight="1"/>
    <row r="92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2017-01-18T10:05:24Z</cp:lastPrinted>
  <dcterms:created xsi:type="dcterms:W3CDTF">1996-10-08T23:32:33Z</dcterms:created>
  <dcterms:modified xsi:type="dcterms:W3CDTF">2017-09-04T09:49:16Z</dcterms:modified>
  <cp:category/>
  <cp:version/>
  <cp:contentType/>
  <cp:contentStatus/>
</cp:coreProperties>
</file>