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<sst xmlns="http://schemas.openxmlformats.org/spreadsheetml/2006/main" count="113" uniqueCount="83">
  <si>
    <t>№ строки</t>
  </si>
  <si>
    <t>Наименование мероприятия/источники расходов на финансирование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</si>
  <si>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</si>
  <si>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</si>
  <si>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</si>
  <si>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</si>
  <si>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</si>
  <si>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</si>
  <si>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</si>
  <si>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</si>
  <si>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Объем расходов на выполнение мероприятия за счет всех источников ресурсного обеспечения (тыс. руб.)</t>
  </si>
  <si>
    <t>Номер строки целевых показателей и индикаторов, на достижение которых направлены мероприятия</t>
  </si>
  <si>
    <t>ВСЕГО по муниципальной программе, в том числе</t>
  </si>
  <si>
    <t>федеральный бюджет</t>
  </si>
  <si>
    <t>областной бюджет</t>
  </si>
  <si>
    <t xml:space="preserve">местный бюджет           </t>
  </si>
  <si>
    <t xml:space="preserve">Всего по направлению     </t>
  </si>
  <si>
    <t xml:space="preserve">в том числе              </t>
  </si>
  <si>
    <t xml:space="preserve">"Прочие нужды", </t>
  </si>
  <si>
    <t>Цель 1. Создание условий для устойчивого развития объектов внешнего благоустройства на территории городского округа Пелым</t>
  </si>
  <si>
    <t>Задача 1.1. Комплексное благоустройство дворовых территорий многоквартирных домов</t>
  </si>
  <si>
    <t>местный бюджет</t>
  </si>
  <si>
    <t>Задача 1.2. Организация в границах городского округа Пелым уличного освещения</t>
  </si>
  <si>
    <t>Задача 1.3. Улучшение санитарного состояния территории городского округа Пелым</t>
  </si>
  <si>
    <t>Задача 2.1 Создание целостной системы управления энергосбережения</t>
  </si>
  <si>
    <t xml:space="preserve">областной бюджет </t>
  </si>
  <si>
    <t xml:space="preserve">местный бюджет </t>
  </si>
  <si>
    <t>Цель 4. Повышение комфортности и безопасности проживания населения, за счет развития и поддержки жилищного и коммунального хозяйства в многоквартирных домах на территории городского округа Пелым</t>
  </si>
  <si>
    <t xml:space="preserve">           Задача 4.1: Содержание муниципального имущества, соразмерно муниципальной доле собственности этого имущества</t>
  </si>
  <si>
    <t>Подпрограмма 5. « Экологическая программа городского округа Пелым»</t>
  </si>
  <si>
    <t>Цель 5. «Создание условий для поддержания и улучшения экологического благополучия на территории городского округа Пелым»</t>
  </si>
  <si>
    <t xml:space="preserve">          Задача 5.1. «Обеспечение предотвращения вредного воздействия отходов производства и потребления на здоровье человека и окружающую среду на территории городского округа Пелым»</t>
  </si>
  <si>
    <t>Цель 6. Создание условий для развития и содержания улично-дорожной сети на территории городского округа Пелым</t>
  </si>
  <si>
    <t>Задача 6.1. Улучшение качества состояния дорог и улиц городского округа Пелым</t>
  </si>
  <si>
    <t>Задача 6.2. Обеспечение безопасности дорожного движения на территории городского округа Пелым</t>
  </si>
  <si>
    <t xml:space="preserve">План мероприятий по выполнению муниципальной программы 
«Развитие жилищно-коммунального хозяйства, обеспечение сохранности автомобильных дорог, повышение энергетической 
эффективности и охрана окружающей среды в городском округе Пелым» на 2015-2021 годы
</t>
  </si>
  <si>
    <t xml:space="preserve">          Цель 2. Повышение эффективности использования  энергетических ресурсов объектами соцкультбыта и предприятиями ЖКХ без ущемления интересов потребителей, снижение затрат бюджета на приобретение топливно-энергетических ресурсов, улучшение финансового состояния предприятий ЖКХ за счет снижения платежей за энергоресурсы, стимулирование проведения энергосберегающей политики производителями и потребителями энергетических ресурсов на основе экономической заинтересованности</t>
  </si>
  <si>
    <t>итого по подпрограмме 6</t>
  </si>
  <si>
    <t>итого по подпрограмме 5</t>
  </si>
  <si>
    <t>итого по подпрограмме 4</t>
  </si>
  <si>
    <t>итого по подпрограмме 3</t>
  </si>
  <si>
    <t>итого по подпрограмме 2</t>
  </si>
  <si>
    <t>итого по подпрограмме 1</t>
  </si>
  <si>
    <t>Подпрограмма 2.  «Энергосбережение и повышение энергетической эффективности  на территории городского округа Пелым»</t>
  </si>
  <si>
    <t>1. Прочие нужды</t>
  </si>
  <si>
    <r>
      <t xml:space="preserve">Подпрограмма 1. </t>
    </r>
    <r>
      <rPr>
        <b/>
        <sz val="10"/>
        <color indexed="8"/>
        <rFont val="Calibri"/>
        <family val="2"/>
      </rPr>
      <t>«</t>
    </r>
    <r>
      <rPr>
        <b/>
        <sz val="10"/>
        <color indexed="8"/>
        <rFont val="Times New Roman"/>
        <family val="1"/>
      </rPr>
      <t>Комплексное благоустройство территории городского округа Пелым»</t>
    </r>
  </si>
  <si>
    <r>
      <t xml:space="preserve">Подпрограмма 6. </t>
    </r>
    <r>
      <rPr>
        <b/>
        <sz val="10"/>
        <color indexed="8"/>
        <rFont val="Calibri"/>
        <family val="2"/>
      </rPr>
      <t>«</t>
    </r>
    <r>
      <rPr>
        <b/>
        <sz val="10"/>
        <color indexed="8"/>
        <rFont val="Times New Roman"/>
        <family val="1"/>
      </rPr>
      <t>Обеспечение сохранности автомобильных дорог местного значения и повышение безопасности дорожного движения на территории городского округа Пелым»</t>
    </r>
  </si>
  <si>
    <t>Задача 1.4. Ликвидация ветхих аварийных объектов недвижимости</t>
  </si>
  <si>
    <t>Подпрограмма 3.  «Переселение жителей на территории городского округа Пелым из ветхого аварийного жилого фонда» финансирования и привлечения внебюджетных ресурсов, средств областного бюджета</t>
  </si>
  <si>
    <t>Подпрограмма 4. "Содержание и капитальный ремонт общего имущества  муниципального жилищного фонда на территории городского округа Пелым"</t>
  </si>
  <si>
    <t>местный бюджет:</t>
  </si>
  <si>
    <t xml:space="preserve">     Цель 3.: Ликвидация ветхого и аварийного жилищного фонда на территории городского округа Пелым с учетом реальных возможностей бюджетного финансирования и привлечения внебюджетных ресурсов, средств областного бюджета </t>
  </si>
  <si>
    <t xml:space="preserve">Задача 3.1: Отселение граждан из ветхих и аварийных домов.                                         </t>
  </si>
  <si>
    <t>Мероприятие 1.1. Содержание источников нецентрализованного водоснабжения, всего, из них</t>
  </si>
  <si>
    <t xml:space="preserve"> Мероприятие 1.2.  Проведение лабораторного контроля качества воды источников нецентрализованного водоснабжения, всего, из них:</t>
  </si>
  <si>
    <t xml:space="preserve"> Меропритие 1.4. Содержание детских игровых площадок, всего, из них: </t>
  </si>
  <si>
    <t xml:space="preserve">Мероприятие 1.5. Регулирование численности безнадзорных животных, всего, из них: </t>
  </si>
  <si>
    <t xml:space="preserve">Мероприятие 1.6. Акарицидная дератизационная обработка мест общего пользования, всего, из них:                        </t>
  </si>
  <si>
    <t>Мероприятие 1.7. Ремонт подъездов к дворовым территориям многоквартирных домов, всего,  из них:</t>
  </si>
  <si>
    <t>Мероприятие 1.8. Прочие мероприятия по благоустройству, в т.ч.: обустройство туалетов не канализованных домов № 1,2,3,4  по ул. Железнодорожная;  озеленение (формовочная и омолаживающая обрезка тополей); приобретение указателей с наименованиями улиц и номерами домов; обустройство кладбища в п. Пелым; содержание мест захоронения (кладбищ);  обустройство тротуара по ул. К.Маркса; заключение договоров по привлечению к работам по благоустройству с центром занятости; разработка сметной документации; проведение экспертизы сметной документации и т.д., всего, из них:</t>
  </si>
  <si>
    <t xml:space="preserve">Мероприятие 1.9. Реконструкция сетей уличного освещения, всего, из них: </t>
  </si>
  <si>
    <t xml:space="preserve">Мероприятие 1.10. Содержание светильников уличного освещения и оплата электроэнергии, всего, из них: </t>
  </si>
  <si>
    <t>Мероприятие 1.11. Приобретение светильников уличного освещения, всего, из них:</t>
  </si>
  <si>
    <t xml:space="preserve">Мероприятие 1.12. Организация санитарной очистки территории городского округа (в т.ч. приобретение инвентаря, транспортные услуги по вывозу мусора), всего, из них: </t>
  </si>
  <si>
    <t xml:space="preserve">Мероприятие 1.13. Проведение работ по сносу аварийных домов, всего, из них: </t>
  </si>
  <si>
    <t>Мероприятие 1.3. Обустройство детской игровой площадки, всего, из них:</t>
  </si>
  <si>
    <t>Мероприятие 2.1 Модернизация уличного освещения, всего, из них:</t>
  </si>
  <si>
    <r>
      <t>Мероприятие 2.2 Выполнение комплекса мероприятий для присоединения к газораспределительной сети здания «Пекарни</t>
    </r>
    <r>
      <rPr>
        <sz val="10"/>
        <color indexed="8"/>
        <rFont val="Calibri"/>
        <family val="2"/>
      </rPr>
      <t>», всего, из них:</t>
    </r>
  </si>
  <si>
    <t xml:space="preserve">Мероприятие 3.1 Предоставление гражданам, отселяемых из ветхих домов, жилых помещений, построенных (приобретенных) за счет средств бюджета города, всего, из них: </t>
  </si>
  <si>
    <t>Мероприятие 3.2 Предоставление гражданам, переселяемых из аварийного жилищного фонда, жилых помещений приобретенных на вторичном рынке,        всего, из них:</t>
  </si>
  <si>
    <t xml:space="preserve">Мероприятие 3.3            Строительство жилых помещений для предоставления гражданам, переселяемым из аварийного жилищного фонда,                              всего из них: </t>
  </si>
  <si>
    <t xml:space="preserve">Мероприятие 4.1 Капитальный ремонт общего имущества многоквартирных домов, всего из них: </t>
  </si>
  <si>
    <t xml:space="preserve">Мероприятие 4.2  денежные средства на уплату взносов за капитальный ремонт, всего, из них: </t>
  </si>
  <si>
    <t>Мероприятие 5.1. Ликвидация несанкционированных свалок, всего, из них:</t>
  </si>
  <si>
    <t xml:space="preserve">Мероприятие 5.2. Сбор и утилизация ртутьсодержащих отходов, всего, из них: </t>
  </si>
  <si>
    <t>Мероприятие 5.3. Приобретение демеркуризационных комплектов, всего, из них:</t>
  </si>
  <si>
    <t>Мероприятие 5.4. Разработка природоохранной разрешительной документации по обращению с отходами, всего, из них:</t>
  </si>
  <si>
    <t>Мероприятие 6.1. Эксплуатационное содержание автомобильных дорог общего пользования местного значения, средств регулирования дорожного движения, тротуаров, всего, из них:</t>
  </si>
  <si>
    <t>Мероприятие 6.2. Ремонт автомобильных дорог общего пользования местного значения, прочие работы, связанные с ремонтом автомобильных дорог (разработка ПСД, экспертиза ПСД), всего, из них:</t>
  </si>
  <si>
    <r>
      <t>Мероприятие 6.3. Оснащение техническими средствами обучения, оборудованием и учебно-методическими материалами  образовательные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Times New Roman"/>
        <family val="1"/>
      </rPr>
      <t xml:space="preserve">учреждения, изготовление листовок, всего, из них:             </t>
    </r>
  </si>
  <si>
    <t xml:space="preserve">Мероприятие 6.4. Распространение световозвращающих элементов среди дошкольников и учащихся младших классов образовательных учреждений» , всего,  из них:                  </t>
  </si>
  <si>
    <t xml:space="preserve">Мерпориятие 6.5. Устройство и ремонт средств регулирования дорожного движения в соответствии с ПОДД», в т.ч. устройство ограждения вблизи дошкольных образовательных учреждений по ул. К.Маркса, всего, из них:                         </t>
  </si>
  <si>
    <r>
      <t xml:space="preserve">Приложение № 2к постановлению администрации городского округа Пелым от </t>
    </r>
    <r>
      <rPr>
        <u val="single"/>
        <sz val="10"/>
        <color indexed="8"/>
        <rFont val="Times New Roman"/>
        <family val="1"/>
      </rPr>
      <t>14.03.2017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№ </t>
    </r>
    <r>
      <rPr>
        <u val="single"/>
        <sz val="10"/>
        <color indexed="8"/>
        <rFont val="Times New Roman"/>
        <family val="1"/>
      </rPr>
      <t xml:space="preserve">77 </t>
    </r>
    <r>
      <rPr>
        <sz val="10"/>
        <color indexed="8"/>
        <rFont val="Times New Roman"/>
        <family val="1"/>
      </rPr>
      <t xml:space="preserve"> 
Приложение № 2
 к муниципальной программе
«Развитие жилищно-коммунального хозяйства,
обеспечение сохранности автомобильных дорог,
 повышение энергетической эффективности и охрана
 окружающей среды в городском округе Пелым»
 на 2015-2021 годы 
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</si>
</sst>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"/>
    <numFmt numFmtId="166" formatCode="0.0"/>
    <numFmt numFmtId="167" formatCode="#,##0.00000"/>
    <numFmt numFmtId="168" formatCode="#,##0.0"/>
    <numFmt numFmtId="169" formatCode="_-* #,##0.000_р_._-;\-* #,##0.000_р_._-;_-* &quot;-&quot;??_р_._-;_-@_-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&quot;р.&quot;"/>
    <numFmt numFmtId="177" formatCode="#,##0.000&quot;р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34" borderId="0" xfId="0" applyFill="1" applyAlignment="1">
      <alignment vertical="top"/>
    </xf>
    <xf numFmtId="0" fontId="0" fillId="34" borderId="0" xfId="0" applyFill="1" applyAlignment="1">
      <alignment/>
    </xf>
    <xf numFmtId="0" fontId="45" fillId="34" borderId="10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top"/>
    </xf>
    <xf numFmtId="0" fontId="45" fillId="34" borderId="10" xfId="0" applyFont="1" applyFill="1" applyBorder="1" applyAlignment="1">
      <alignment horizontal="center"/>
    </xf>
    <xf numFmtId="164" fontId="45" fillId="34" borderId="10" xfId="0" applyNumberFormat="1" applyFont="1" applyFill="1" applyBorder="1" applyAlignment="1">
      <alignment horizontal="center" wrapText="1"/>
    </xf>
    <xf numFmtId="164" fontId="45" fillId="34" borderId="10" xfId="0" applyNumberFormat="1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5" fillId="34" borderId="10" xfId="0" applyFont="1" applyFill="1" applyBorder="1" applyAlignment="1">
      <alignment horizontal="center" wrapText="1"/>
    </xf>
    <xf numFmtId="2" fontId="45" fillId="34" borderId="10" xfId="0" applyNumberFormat="1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top" wrapText="1"/>
    </xf>
    <xf numFmtId="0" fontId="46" fillId="34" borderId="10" xfId="0" applyFont="1" applyFill="1" applyBorder="1" applyAlignment="1">
      <alignment vertical="top" wrapText="1"/>
    </xf>
    <xf numFmtId="164" fontId="45" fillId="34" borderId="10" xfId="0" applyNumberFormat="1" applyFont="1" applyFill="1" applyBorder="1" applyAlignment="1">
      <alignment horizontal="center" vertical="top" wrapText="1"/>
    </xf>
    <xf numFmtId="164" fontId="46" fillId="34" borderId="10" xfId="0" applyNumberFormat="1" applyFont="1" applyFill="1" applyBorder="1" applyAlignment="1">
      <alignment horizontal="center" vertical="top" wrapText="1"/>
    </xf>
    <xf numFmtId="0" fontId="46" fillId="34" borderId="10" xfId="0" applyFont="1" applyFill="1" applyBorder="1" applyAlignment="1">
      <alignment/>
    </xf>
    <xf numFmtId="0" fontId="45" fillId="34" borderId="10" xfId="0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top" wrapText="1"/>
    </xf>
    <xf numFmtId="170" fontId="45" fillId="34" borderId="10" xfId="0" applyNumberFormat="1" applyFont="1" applyFill="1" applyBorder="1" applyAlignment="1">
      <alignment horizontal="center" wrapText="1"/>
    </xf>
    <xf numFmtId="170" fontId="45" fillId="34" borderId="10" xfId="0" applyNumberFormat="1" applyFont="1" applyFill="1" applyBorder="1" applyAlignment="1">
      <alignment/>
    </xf>
    <xf numFmtId="164" fontId="45" fillId="34" borderId="10" xfId="0" applyNumberFormat="1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top" wrapText="1"/>
    </xf>
    <xf numFmtId="0" fontId="45" fillId="34" borderId="12" xfId="0" applyFont="1" applyFill="1" applyBorder="1" applyAlignment="1">
      <alignment horizontal="center" vertical="top" wrapText="1"/>
    </xf>
    <xf numFmtId="170" fontId="45" fillId="34" borderId="10" xfId="0" applyNumberFormat="1" applyFont="1" applyFill="1" applyBorder="1" applyAlignment="1">
      <alignment horizontal="center" vertical="top" wrapText="1"/>
    </xf>
    <xf numFmtId="170" fontId="46" fillId="34" borderId="10" xfId="0" applyNumberFormat="1" applyFont="1" applyFill="1" applyBorder="1" applyAlignment="1">
      <alignment horizontal="center" vertical="top" wrapText="1"/>
    </xf>
    <xf numFmtId="170" fontId="46" fillId="34" borderId="10" xfId="0" applyNumberFormat="1" applyFont="1" applyFill="1" applyBorder="1" applyAlignment="1">
      <alignment/>
    </xf>
    <xf numFmtId="170" fontId="45" fillId="0" borderId="10" xfId="0" applyNumberFormat="1" applyFont="1" applyFill="1" applyBorder="1" applyAlignment="1">
      <alignment horizontal="center" vertical="top" wrapText="1"/>
    </xf>
    <xf numFmtId="170" fontId="45" fillId="0" borderId="10" xfId="0" applyNumberFormat="1" applyFont="1" applyFill="1" applyBorder="1" applyAlignment="1">
      <alignment horizontal="center" vertical="top"/>
    </xf>
    <xf numFmtId="170" fontId="45" fillId="34" borderId="13" xfId="0" applyNumberFormat="1" applyFont="1" applyFill="1" applyBorder="1" applyAlignment="1">
      <alignment vertical="top" wrapText="1"/>
    </xf>
    <xf numFmtId="170" fontId="45" fillId="34" borderId="10" xfId="0" applyNumberFormat="1" applyFont="1" applyFill="1" applyBorder="1" applyAlignment="1">
      <alignment vertical="top" wrapText="1"/>
    </xf>
    <xf numFmtId="2" fontId="45" fillId="34" borderId="10" xfId="0" applyNumberFormat="1" applyFont="1" applyFill="1" applyBorder="1" applyAlignment="1">
      <alignment vertical="top" wrapText="1"/>
    </xf>
    <xf numFmtId="170" fontId="45" fillId="0" borderId="10" xfId="0" applyNumberFormat="1" applyFont="1" applyFill="1" applyBorder="1" applyAlignment="1">
      <alignment vertical="top" wrapText="1"/>
    </xf>
    <xf numFmtId="0" fontId="45" fillId="34" borderId="10" xfId="0" applyFont="1" applyFill="1" applyBorder="1" applyAlignment="1">
      <alignment horizontal="left" vertical="top" wrapText="1"/>
    </xf>
    <xf numFmtId="170" fontId="45" fillId="34" borderId="10" xfId="0" applyNumberFormat="1" applyFont="1" applyFill="1" applyBorder="1" applyAlignment="1">
      <alignment horizontal="center"/>
    </xf>
    <xf numFmtId="170" fontId="46" fillId="34" borderId="10" xfId="0" applyNumberFormat="1" applyFont="1" applyFill="1" applyBorder="1" applyAlignment="1">
      <alignment horizontal="center" wrapText="1"/>
    </xf>
    <xf numFmtId="164" fontId="46" fillId="34" borderId="10" xfId="60" applyNumberFormat="1" applyFont="1" applyFill="1" applyBorder="1" applyAlignment="1">
      <alignment horizontal="center" vertical="top" wrapText="1"/>
    </xf>
    <xf numFmtId="170" fontId="46" fillId="34" borderId="13" xfId="0" applyNumberFormat="1" applyFont="1" applyFill="1" applyBorder="1" applyAlignment="1">
      <alignment vertical="top" wrapText="1"/>
    </xf>
    <xf numFmtId="14" fontId="45" fillId="34" borderId="10" xfId="0" applyNumberFormat="1" applyFont="1" applyFill="1" applyBorder="1" applyAlignment="1">
      <alignment horizontal="center" vertical="top" wrapText="1"/>
    </xf>
    <xf numFmtId="0" fontId="46" fillId="34" borderId="10" xfId="0" applyFont="1" applyFill="1" applyBorder="1" applyAlignment="1">
      <alignment horizontal="center" vertical="top" wrapText="1"/>
    </xf>
    <xf numFmtId="0" fontId="46" fillId="34" borderId="13" xfId="0" applyFont="1" applyFill="1" applyBorder="1" applyAlignment="1">
      <alignment horizontal="center" wrapText="1"/>
    </xf>
    <xf numFmtId="0" fontId="46" fillId="34" borderId="11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vertical="top" wrapText="1"/>
    </xf>
    <xf numFmtId="0" fontId="45" fillId="34" borderId="0" xfId="0" applyFont="1" applyFill="1" applyAlignment="1">
      <alignment horizontal="right" vertical="top" wrapText="1"/>
    </xf>
    <xf numFmtId="0" fontId="46" fillId="34" borderId="10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 wrapText="1"/>
    </xf>
    <xf numFmtId="0" fontId="46" fillId="34" borderId="15" xfId="0" applyFont="1" applyFill="1" applyBorder="1" applyAlignment="1">
      <alignment horizontal="center" wrapText="1"/>
    </xf>
    <xf numFmtId="0" fontId="46" fillId="34" borderId="16" xfId="0" applyFont="1" applyFill="1" applyBorder="1" applyAlignment="1">
      <alignment horizontal="center" wrapText="1"/>
    </xf>
    <xf numFmtId="1" fontId="45" fillId="34" borderId="10" xfId="0" applyNumberFormat="1" applyFont="1" applyFill="1" applyBorder="1" applyAlignment="1">
      <alignment horizontal="center" vertical="top" wrapText="1"/>
    </xf>
    <xf numFmtId="0" fontId="48" fillId="34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5"/>
  <sheetViews>
    <sheetView tabSelected="1" zoomScale="110" zoomScaleNormal="110" zoomScalePageLayoutView="0" workbookViewId="0" topLeftCell="A1">
      <selection activeCell="J5" sqref="J5"/>
    </sheetView>
  </sheetViews>
  <sheetFormatPr defaultColWidth="9.140625" defaultRowHeight="15"/>
  <cols>
    <col min="1" max="1" width="5.00390625" style="1" customWidth="1"/>
    <col min="2" max="2" width="24.57421875" style="0" customWidth="1"/>
    <col min="3" max="3" width="13.140625" style="0" customWidth="1"/>
    <col min="4" max="4" width="13.8515625" style="0" customWidth="1"/>
    <col min="5" max="5" width="10.140625" style="0" customWidth="1"/>
    <col min="6" max="6" width="11.140625" style="0" customWidth="1"/>
    <col min="7" max="7" width="11.00390625" style="0" customWidth="1"/>
    <col min="8" max="8" width="10.7109375" style="0" customWidth="1"/>
    <col min="9" max="9" width="10.140625" style="0" bestFit="1" customWidth="1"/>
    <col min="10" max="10" width="11.421875" style="0" customWidth="1"/>
    <col min="11" max="11" width="17.140625" style="0" customWidth="1"/>
  </cols>
  <sheetData>
    <row r="1" spans="1:11" ht="153.75" customHeight="1">
      <c r="A1" s="4"/>
      <c r="B1" s="5"/>
      <c r="C1" s="5"/>
      <c r="D1" s="5"/>
      <c r="E1" s="5"/>
      <c r="F1" s="5"/>
      <c r="G1" s="5"/>
      <c r="H1" s="50" t="s">
        <v>82</v>
      </c>
      <c r="I1" s="50"/>
      <c r="J1" s="50"/>
      <c r="K1" s="50"/>
    </row>
    <row r="2" spans="1:11" ht="65.25" customHeight="1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" hidden="1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50.25" customHeight="1">
      <c r="A4" s="44" t="s">
        <v>0</v>
      </c>
      <c r="B4" s="44" t="s">
        <v>1</v>
      </c>
      <c r="C4" s="44" t="s">
        <v>10</v>
      </c>
      <c r="D4" s="44"/>
      <c r="E4" s="44"/>
      <c r="F4" s="44"/>
      <c r="G4" s="44"/>
      <c r="H4" s="44"/>
      <c r="I4" s="44"/>
      <c r="J4" s="44"/>
      <c r="K4" s="45" t="s">
        <v>11</v>
      </c>
    </row>
    <row r="5" spans="1:11" ht="41.25" customHeight="1">
      <c r="A5" s="44"/>
      <c r="B5" s="44"/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46"/>
    </row>
    <row r="6" spans="1:11" ht="15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</row>
    <row r="7" spans="1:11" ht="29.25" customHeight="1">
      <c r="A7" s="8">
        <v>1</v>
      </c>
      <c r="B7" s="6" t="s">
        <v>12</v>
      </c>
      <c r="C7" s="24">
        <f>C49+C57+C70+C78+C90+C105</f>
        <v>132624.24599999998</v>
      </c>
      <c r="D7" s="10">
        <f>D49+D57+D70+D78+D90+D105</f>
        <v>37325.5</v>
      </c>
      <c r="E7" s="10">
        <v>32848.75</v>
      </c>
      <c r="F7" s="23">
        <f>F49+F57+F70+F78+F90+F105</f>
        <v>19071</v>
      </c>
      <c r="G7" s="10">
        <v>10844.749</v>
      </c>
      <c r="H7" s="10">
        <v>10844.749</v>
      </c>
      <c r="I7" s="10">
        <v>10844.749</v>
      </c>
      <c r="J7" s="10">
        <v>10844.749</v>
      </c>
      <c r="K7" s="9"/>
    </row>
    <row r="8" spans="1:11" ht="15">
      <c r="A8" s="8">
        <v>2</v>
      </c>
      <c r="B8" s="6" t="s">
        <v>13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9"/>
    </row>
    <row r="9" spans="1:11" ht="15">
      <c r="A9" s="8">
        <v>3</v>
      </c>
      <c r="B9" s="6" t="s">
        <v>14</v>
      </c>
      <c r="C9" s="25">
        <f>C62+C65+C68</f>
        <v>34934.25</v>
      </c>
      <c r="D9" s="25">
        <v>23795.5</v>
      </c>
      <c r="E9" s="25">
        <v>11138.75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9"/>
    </row>
    <row r="10" spans="1:13" ht="15">
      <c r="A10" s="8">
        <v>4</v>
      </c>
      <c r="B10" s="6" t="s">
        <v>15</v>
      </c>
      <c r="C10" s="24">
        <f>C16</f>
        <v>97689.99599999998</v>
      </c>
      <c r="D10" s="25">
        <v>13530</v>
      </c>
      <c r="E10" s="25">
        <v>21710</v>
      </c>
      <c r="F10" s="23">
        <v>19071</v>
      </c>
      <c r="G10" s="11">
        <f>G7</f>
        <v>10844.749</v>
      </c>
      <c r="H10" s="11">
        <f>H21+H23+H25+H27+H29+H31+H33+H35+H38+H40+H42+H45+H54+H56+H63+H66+H69+H75+H77+H83+H85+H87+H89+H95+H97+H100+H102+H104</f>
        <v>10844.749</v>
      </c>
      <c r="I10" s="11">
        <f>I21+I23+I25+I27+I29+I31+I33+I35+I38+I40+I42+I45+I54+I56+I63+I66+I69+I75+I77+I83+I85+I87+I89+I95+I97+I100+I102+I104</f>
        <v>10844.749</v>
      </c>
      <c r="J10" s="11">
        <f>J21+J23+J25+J27+J29+J31+J33+J35+J38+J40+J42+J45+J54+J56+J63+J66+J69+J75+J77+J83+J85+J87+J89+J95+J97+J100+J102+J104</f>
        <v>10844.749</v>
      </c>
      <c r="K10" s="12"/>
      <c r="M10" s="3"/>
    </row>
    <row r="11" spans="1:11" ht="15">
      <c r="A11" s="8">
        <v>5</v>
      </c>
      <c r="B11" s="47" t="s">
        <v>44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15">
      <c r="A12" s="8">
        <v>6</v>
      </c>
      <c r="B12" s="6" t="s">
        <v>16</v>
      </c>
      <c r="C12" s="24">
        <f>D12+E12+F12+G12+H12+I12+J12</f>
        <v>132624.24599999998</v>
      </c>
      <c r="D12" s="11">
        <f>D15+D16</f>
        <v>37325.5</v>
      </c>
      <c r="E12" s="11">
        <f>E15+E16</f>
        <v>32848.75</v>
      </c>
      <c r="F12" s="24">
        <f>F49+F57+F70+F78+F90+F105</f>
        <v>19071</v>
      </c>
      <c r="G12" s="11">
        <f>G7</f>
        <v>10844.749</v>
      </c>
      <c r="H12" s="11">
        <f>H7</f>
        <v>10844.749</v>
      </c>
      <c r="I12" s="11">
        <f>I7</f>
        <v>10844.749</v>
      </c>
      <c r="J12" s="11">
        <f>J7</f>
        <v>10844.749</v>
      </c>
      <c r="K12" s="12"/>
    </row>
    <row r="13" spans="1:11" ht="15">
      <c r="A13" s="8">
        <v>7</v>
      </c>
      <c r="B13" s="6" t="s">
        <v>18</v>
      </c>
      <c r="C13" s="13"/>
      <c r="D13" s="13"/>
      <c r="E13" s="13"/>
      <c r="F13" s="13"/>
      <c r="G13" s="13"/>
      <c r="H13" s="13"/>
      <c r="I13" s="13"/>
      <c r="J13" s="13"/>
      <c r="K13" s="12"/>
    </row>
    <row r="14" spans="1:11" ht="15">
      <c r="A14" s="8">
        <v>8</v>
      </c>
      <c r="B14" s="6" t="s">
        <v>17</v>
      </c>
      <c r="C14" s="13"/>
      <c r="D14" s="13"/>
      <c r="E14" s="13"/>
      <c r="F14" s="13"/>
      <c r="G14" s="13"/>
      <c r="H14" s="13"/>
      <c r="I14" s="13"/>
      <c r="J14" s="13"/>
      <c r="K14" s="12"/>
    </row>
    <row r="15" spans="1:11" ht="15">
      <c r="A15" s="8">
        <v>9</v>
      </c>
      <c r="B15" s="6" t="s">
        <v>14</v>
      </c>
      <c r="C15" s="11">
        <v>34934.25</v>
      </c>
      <c r="D15" s="11">
        <v>23795.5</v>
      </c>
      <c r="E15" s="11">
        <v>11138.75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12"/>
    </row>
    <row r="16" spans="1:11" ht="15">
      <c r="A16" s="8">
        <v>10</v>
      </c>
      <c r="B16" s="6" t="s">
        <v>15</v>
      </c>
      <c r="C16" s="24">
        <f>D16+E16+F16+G16+H16+I16+J16</f>
        <v>97689.99599999998</v>
      </c>
      <c r="D16" s="11">
        <v>13530</v>
      </c>
      <c r="E16" s="11">
        <v>21710</v>
      </c>
      <c r="F16" s="24">
        <v>19071</v>
      </c>
      <c r="G16" s="11">
        <f>G10</f>
        <v>10844.749</v>
      </c>
      <c r="H16" s="11">
        <f>H21+H23+H25+H27+H29+H31+H35+H38+H40+H42+H45+H54+H56+H63+H66+H69+H75+H77+H83+H85+H87+H89+H95+H97+H100+H102+H104</f>
        <v>10844.749</v>
      </c>
      <c r="I16" s="11">
        <f>I10</f>
        <v>10844.749</v>
      </c>
      <c r="J16" s="11">
        <f>J21+J23+J25+J27+J29+J31+J33+J35+J38+J40+J42+J45+J54+J56+J63+J66+J69+J75+J77+J83+J85+J87+J89+J95+J97+J100+J102+J104</f>
        <v>10844.749</v>
      </c>
      <c r="K16" s="12"/>
    </row>
    <row r="17" spans="1:11" ht="15">
      <c r="A17" s="8">
        <v>11</v>
      </c>
      <c r="B17" s="48" t="s">
        <v>45</v>
      </c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3.5" customHeight="1">
      <c r="A18" s="8">
        <v>12</v>
      </c>
      <c r="B18" s="48" t="s">
        <v>19</v>
      </c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5">
      <c r="A19" s="8">
        <v>13</v>
      </c>
      <c r="B19" s="48" t="s">
        <v>20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68.25" customHeight="1">
      <c r="A20" s="8">
        <v>14</v>
      </c>
      <c r="B20" s="6" t="s">
        <v>53</v>
      </c>
      <c r="C20" s="29">
        <f>D20+E20+F20+G20+H20+I20+J20</f>
        <v>693</v>
      </c>
      <c r="D20" s="29">
        <v>99</v>
      </c>
      <c r="E20" s="29">
        <v>99</v>
      </c>
      <c r="F20" s="29">
        <v>99</v>
      </c>
      <c r="G20" s="29">
        <v>99</v>
      </c>
      <c r="H20" s="29">
        <v>99</v>
      </c>
      <c r="I20" s="29">
        <v>99</v>
      </c>
      <c r="J20" s="29">
        <v>99</v>
      </c>
      <c r="K20" s="27">
        <v>9</v>
      </c>
    </row>
    <row r="21" spans="1:252" s="2" customFormat="1" ht="15">
      <c r="A21" s="8">
        <v>15</v>
      </c>
      <c r="B21" s="17" t="s">
        <v>21</v>
      </c>
      <c r="C21" s="40">
        <f>D21+E21+F21+G21+H21+I21+J21</f>
        <v>693</v>
      </c>
      <c r="D21" s="40">
        <v>99</v>
      </c>
      <c r="E21" s="40">
        <v>99</v>
      </c>
      <c r="F21" s="40">
        <v>99</v>
      </c>
      <c r="G21" s="40">
        <v>99</v>
      </c>
      <c r="H21" s="40">
        <v>99</v>
      </c>
      <c r="I21" s="40">
        <v>99</v>
      </c>
      <c r="J21" s="40">
        <v>99</v>
      </c>
      <c r="K21" s="14"/>
      <c r="L21" s="5"/>
      <c r="M21" s="5"/>
      <c r="N21" s="5"/>
      <c r="ID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11" ht="93.75" customHeight="1">
      <c r="A22" s="8">
        <v>16</v>
      </c>
      <c r="B22" s="6" t="s">
        <v>54</v>
      </c>
      <c r="C22" s="33">
        <f>D22+E22+F22+G22+H22+I22+J22</f>
        <v>610</v>
      </c>
      <c r="D22" s="29">
        <v>85</v>
      </c>
      <c r="E22" s="29">
        <v>85</v>
      </c>
      <c r="F22" s="32">
        <v>80</v>
      </c>
      <c r="G22" s="29">
        <v>90</v>
      </c>
      <c r="H22" s="29">
        <v>90</v>
      </c>
      <c r="I22" s="29">
        <v>90</v>
      </c>
      <c r="J22" s="29">
        <v>90</v>
      </c>
      <c r="K22" s="27">
        <v>9</v>
      </c>
    </row>
    <row r="23" spans="1:11" ht="15">
      <c r="A23" s="8">
        <v>17</v>
      </c>
      <c r="B23" s="17" t="s">
        <v>21</v>
      </c>
      <c r="C23" s="30">
        <f>D23+E23+F23+G23+H23+I23+J23</f>
        <v>610</v>
      </c>
      <c r="D23" s="30">
        <v>85</v>
      </c>
      <c r="E23" s="30">
        <v>85</v>
      </c>
      <c r="F23" s="30">
        <v>80</v>
      </c>
      <c r="G23" s="30">
        <v>90</v>
      </c>
      <c r="H23" s="30">
        <v>90</v>
      </c>
      <c r="I23" s="30">
        <v>90</v>
      </c>
      <c r="J23" s="30">
        <v>90</v>
      </c>
      <c r="K23" s="16"/>
    </row>
    <row r="24" spans="1:11" ht="54.75" customHeight="1">
      <c r="A24" s="8">
        <v>18</v>
      </c>
      <c r="B24" s="6" t="s">
        <v>65</v>
      </c>
      <c r="C24" s="35">
        <f>D24+E24+F24+G24+H24+I24+J24</f>
        <v>400</v>
      </c>
      <c r="D24" s="35">
        <v>200</v>
      </c>
      <c r="E24" s="35">
        <v>0</v>
      </c>
      <c r="F24" s="35">
        <v>200</v>
      </c>
      <c r="G24" s="35">
        <v>0</v>
      </c>
      <c r="H24" s="35">
        <v>0</v>
      </c>
      <c r="I24" s="35">
        <v>0</v>
      </c>
      <c r="J24" s="35">
        <v>0</v>
      </c>
      <c r="K24" s="27">
        <v>4</v>
      </c>
    </row>
    <row r="25" spans="1:11" ht="15">
      <c r="A25" s="8">
        <v>19</v>
      </c>
      <c r="B25" s="17" t="s">
        <v>21</v>
      </c>
      <c r="C25" s="30">
        <f>+D25+E25+F25+G25+H25+I25+J25</f>
        <v>400</v>
      </c>
      <c r="D25" s="30">
        <v>200</v>
      </c>
      <c r="E25" s="30">
        <v>0</v>
      </c>
      <c r="F25" s="30">
        <v>200</v>
      </c>
      <c r="G25" s="30">
        <v>0</v>
      </c>
      <c r="H25" s="30">
        <v>0</v>
      </c>
      <c r="I25" s="30">
        <v>0</v>
      </c>
      <c r="J25" s="30">
        <v>0</v>
      </c>
      <c r="K25" s="16"/>
    </row>
    <row r="26" spans="1:11" ht="61.5" customHeight="1">
      <c r="A26" s="8">
        <v>20</v>
      </c>
      <c r="B26" s="6" t="s">
        <v>55</v>
      </c>
      <c r="C26" s="35">
        <f>D26+E26+F26+G26+H26+I26+J26</f>
        <v>754</v>
      </c>
      <c r="D26" s="35">
        <v>70</v>
      </c>
      <c r="E26" s="35">
        <v>134</v>
      </c>
      <c r="F26" s="36">
        <v>70</v>
      </c>
      <c r="G26" s="36">
        <v>120</v>
      </c>
      <c r="H26" s="35">
        <v>120</v>
      </c>
      <c r="I26" s="35">
        <v>120</v>
      </c>
      <c r="J26" s="35">
        <v>120</v>
      </c>
      <c r="K26" s="27">
        <v>5</v>
      </c>
    </row>
    <row r="27" spans="1:11" ht="15">
      <c r="A27" s="8">
        <v>21</v>
      </c>
      <c r="B27" s="17" t="s">
        <v>21</v>
      </c>
      <c r="C27" s="30">
        <f>D27+E27+F27+G27+H27+I27+J27</f>
        <v>754</v>
      </c>
      <c r="D27" s="30">
        <v>70</v>
      </c>
      <c r="E27" s="30">
        <v>134</v>
      </c>
      <c r="F27" s="30">
        <v>70</v>
      </c>
      <c r="G27" s="30">
        <v>120</v>
      </c>
      <c r="H27" s="30">
        <v>120</v>
      </c>
      <c r="I27" s="30">
        <v>120</v>
      </c>
      <c r="J27" s="30">
        <v>120</v>
      </c>
      <c r="K27" s="16"/>
    </row>
    <row r="28" spans="1:11" ht="57" customHeight="1">
      <c r="A28" s="8">
        <v>22</v>
      </c>
      <c r="B28" s="38" t="s">
        <v>56</v>
      </c>
      <c r="C28" s="35">
        <f>D28+E28+F28+G28+H28+I28+J28</f>
        <v>35</v>
      </c>
      <c r="D28" s="35">
        <v>35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26">
        <v>6</v>
      </c>
    </row>
    <row r="29" spans="1:11" ht="15">
      <c r="A29" s="8">
        <v>23</v>
      </c>
      <c r="B29" s="17" t="s">
        <v>21</v>
      </c>
      <c r="C29" s="30">
        <f>+D29+E29+F29+G29+H29+I29+J29</f>
        <v>35</v>
      </c>
      <c r="D29" s="30">
        <v>35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16"/>
    </row>
    <row r="30" spans="1:11" ht="54.75" customHeight="1">
      <c r="A30" s="8">
        <v>24</v>
      </c>
      <c r="B30" s="6" t="s">
        <v>57</v>
      </c>
      <c r="C30" s="34">
        <v>353</v>
      </c>
      <c r="D30" s="34">
        <v>45</v>
      </c>
      <c r="E30" s="34">
        <v>58</v>
      </c>
      <c r="F30" s="34">
        <v>50</v>
      </c>
      <c r="G30" s="34">
        <v>50</v>
      </c>
      <c r="H30" s="34">
        <v>50</v>
      </c>
      <c r="I30" s="34">
        <v>50</v>
      </c>
      <c r="J30" s="34">
        <v>50</v>
      </c>
      <c r="K30" s="26">
        <v>7</v>
      </c>
    </row>
    <row r="31" spans="1:11" ht="15">
      <c r="A31" s="8">
        <v>25</v>
      </c>
      <c r="B31" s="17" t="s">
        <v>21</v>
      </c>
      <c r="C31" s="30">
        <f>D31+E31+F31+G31+H31+I31+J31</f>
        <v>353</v>
      </c>
      <c r="D31" s="30">
        <v>45</v>
      </c>
      <c r="E31" s="30">
        <v>58</v>
      </c>
      <c r="F31" s="30">
        <v>50</v>
      </c>
      <c r="G31" s="30">
        <v>50</v>
      </c>
      <c r="H31" s="30">
        <v>50</v>
      </c>
      <c r="I31" s="30">
        <v>50</v>
      </c>
      <c r="J31" s="30">
        <v>50</v>
      </c>
      <c r="K31" s="16"/>
    </row>
    <row r="32" spans="1:11" ht="54.75" customHeight="1">
      <c r="A32" s="8">
        <v>26</v>
      </c>
      <c r="B32" s="6" t="s">
        <v>58</v>
      </c>
      <c r="C32" s="35">
        <f>D32+E32+F32+G32+H32+I32+J32</f>
        <v>180</v>
      </c>
      <c r="D32" s="35">
        <v>180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28">
        <v>8</v>
      </c>
    </row>
    <row r="33" spans="1:11" ht="15">
      <c r="A33" s="8">
        <v>27</v>
      </c>
      <c r="B33" s="17" t="s">
        <v>21</v>
      </c>
      <c r="C33" s="30">
        <f>+D33+E33+F33+G33+H33+I33+J33</f>
        <v>180</v>
      </c>
      <c r="D33" s="30">
        <v>180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16"/>
    </row>
    <row r="34" spans="1:11" ht="348.75" customHeight="1">
      <c r="A34" s="8">
        <v>28</v>
      </c>
      <c r="B34" s="6" t="s">
        <v>59</v>
      </c>
      <c r="C34" s="29">
        <f>D34+E34+F34+G34+H34+I34+J34</f>
        <v>7561</v>
      </c>
      <c r="D34" s="29">
        <v>762</v>
      </c>
      <c r="E34" s="29">
        <v>791</v>
      </c>
      <c r="F34" s="29">
        <v>700</v>
      </c>
      <c r="G34" s="29">
        <v>1327</v>
      </c>
      <c r="H34" s="29">
        <v>1327</v>
      </c>
      <c r="I34" s="29">
        <v>1327</v>
      </c>
      <c r="J34" s="29">
        <v>1327</v>
      </c>
      <c r="K34" s="22">
        <v>8</v>
      </c>
    </row>
    <row r="35" spans="1:11" ht="15">
      <c r="A35" s="8">
        <v>29</v>
      </c>
      <c r="B35" s="17" t="s">
        <v>21</v>
      </c>
      <c r="C35" s="30">
        <f>D35+E35+F35+G35+H35+I35+J35</f>
        <v>7561</v>
      </c>
      <c r="D35" s="30">
        <v>762</v>
      </c>
      <c r="E35" s="30">
        <f>E34</f>
        <v>791</v>
      </c>
      <c r="F35" s="30">
        <v>700</v>
      </c>
      <c r="G35" s="30">
        <v>1327</v>
      </c>
      <c r="H35" s="30">
        <v>1327</v>
      </c>
      <c r="I35" s="30">
        <v>1327</v>
      </c>
      <c r="J35" s="30">
        <v>1327</v>
      </c>
      <c r="K35" s="16"/>
    </row>
    <row r="36" spans="1:11" ht="15">
      <c r="A36" s="8">
        <v>30</v>
      </c>
      <c r="B36" s="49" t="s">
        <v>22</v>
      </c>
      <c r="C36" s="49"/>
      <c r="D36" s="49"/>
      <c r="E36" s="49"/>
      <c r="F36" s="49"/>
      <c r="G36" s="49"/>
      <c r="H36" s="49"/>
      <c r="I36" s="49"/>
      <c r="J36" s="49"/>
      <c r="K36" s="49"/>
    </row>
    <row r="37" spans="1:11" ht="51">
      <c r="A37" s="8">
        <v>31</v>
      </c>
      <c r="B37" s="6" t="s">
        <v>60</v>
      </c>
      <c r="C37" s="34">
        <f>D37+E37+F37+G37++H37+I37+J37</f>
        <v>450</v>
      </c>
      <c r="D37" s="34">
        <v>350</v>
      </c>
      <c r="E37" s="34">
        <v>100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27">
        <v>11</v>
      </c>
    </row>
    <row r="38" spans="1:11" ht="15">
      <c r="A38" s="8">
        <v>32</v>
      </c>
      <c r="B38" s="17" t="s">
        <v>21</v>
      </c>
      <c r="C38" s="30">
        <f>+D38+E38+F38+G38+H38+I38+J38</f>
        <v>450</v>
      </c>
      <c r="D38" s="30">
        <v>350</v>
      </c>
      <c r="E38" s="30">
        <v>100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16"/>
    </row>
    <row r="39" spans="1:11" ht="70.5" customHeight="1">
      <c r="A39" s="8">
        <v>33</v>
      </c>
      <c r="B39" s="6" t="s">
        <v>61</v>
      </c>
      <c r="C39" s="35">
        <f>D39+E39+F39+G39+H39+I39+J39</f>
        <v>5319</v>
      </c>
      <c r="D39" s="35">
        <v>800</v>
      </c>
      <c r="E39" s="37">
        <v>699</v>
      </c>
      <c r="F39" s="35">
        <v>620</v>
      </c>
      <c r="G39" s="35">
        <v>800</v>
      </c>
      <c r="H39" s="35">
        <v>800</v>
      </c>
      <c r="I39" s="35">
        <v>800</v>
      </c>
      <c r="J39" s="35">
        <v>800</v>
      </c>
      <c r="K39" s="27">
        <v>12</v>
      </c>
    </row>
    <row r="40" spans="1:11" ht="15">
      <c r="A40" s="8">
        <v>34</v>
      </c>
      <c r="B40" s="17" t="s">
        <v>21</v>
      </c>
      <c r="C40" s="30">
        <f>D40+E40+F40+G40+H40+I40+J40</f>
        <v>5319</v>
      </c>
      <c r="D40" s="30">
        <v>800</v>
      </c>
      <c r="E40" s="30">
        <v>699</v>
      </c>
      <c r="F40" s="30">
        <v>620</v>
      </c>
      <c r="G40" s="30">
        <v>800</v>
      </c>
      <c r="H40" s="30">
        <v>800</v>
      </c>
      <c r="I40" s="30">
        <v>800</v>
      </c>
      <c r="J40" s="30">
        <v>800</v>
      </c>
      <c r="K40" s="16"/>
    </row>
    <row r="41" spans="1:11" ht="51">
      <c r="A41" s="8">
        <v>35</v>
      </c>
      <c r="B41" s="6" t="s">
        <v>62</v>
      </c>
      <c r="C41" s="35">
        <f>D41+E41+F41+G41+H41+I41+J41</f>
        <v>300</v>
      </c>
      <c r="D41" s="35">
        <v>300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27">
        <v>12</v>
      </c>
    </row>
    <row r="42" spans="1:11" ht="15">
      <c r="A42" s="8">
        <v>36</v>
      </c>
      <c r="B42" s="17" t="s">
        <v>21</v>
      </c>
      <c r="C42" s="30">
        <f>+D42+E42+F42+G42+H42+I42+J42</f>
        <v>300</v>
      </c>
      <c r="D42" s="30">
        <v>300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16"/>
    </row>
    <row r="43" spans="1:11" ht="15">
      <c r="A43" s="8">
        <v>37</v>
      </c>
      <c r="B43" s="44" t="s">
        <v>23</v>
      </c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05.75" customHeight="1">
      <c r="A44" s="8">
        <v>38</v>
      </c>
      <c r="B44" s="6" t="s">
        <v>63</v>
      </c>
      <c r="C44" s="35">
        <v>620</v>
      </c>
      <c r="D44" s="35">
        <v>50</v>
      </c>
      <c r="E44" s="35">
        <v>310</v>
      </c>
      <c r="F44" s="35">
        <v>310</v>
      </c>
      <c r="G44" s="35">
        <v>50</v>
      </c>
      <c r="H44" s="35">
        <v>50</v>
      </c>
      <c r="I44" s="35">
        <v>50</v>
      </c>
      <c r="J44" s="35">
        <v>50</v>
      </c>
      <c r="K44" s="27">
        <v>14</v>
      </c>
    </row>
    <row r="45" spans="1:11" ht="15.75" customHeight="1">
      <c r="A45" s="8">
        <v>39</v>
      </c>
      <c r="B45" s="17" t="s">
        <v>21</v>
      </c>
      <c r="C45" s="30">
        <v>620</v>
      </c>
      <c r="D45" s="30">
        <v>50</v>
      </c>
      <c r="E45" s="30">
        <v>310</v>
      </c>
      <c r="F45" s="30">
        <v>310</v>
      </c>
      <c r="G45" s="30">
        <v>50</v>
      </c>
      <c r="H45" s="30">
        <v>50</v>
      </c>
      <c r="I45" s="30">
        <v>50</v>
      </c>
      <c r="J45" s="30">
        <v>50</v>
      </c>
      <c r="K45" s="16"/>
    </row>
    <row r="46" spans="1:11" ht="15.75" customHeight="1">
      <c r="A46" s="8">
        <v>40</v>
      </c>
      <c r="B46" s="44" t="s">
        <v>47</v>
      </c>
      <c r="C46" s="44"/>
      <c r="D46" s="44"/>
      <c r="E46" s="44"/>
      <c r="F46" s="44"/>
      <c r="G46" s="44"/>
      <c r="H46" s="44"/>
      <c r="I46" s="44"/>
      <c r="J46" s="44"/>
      <c r="K46" s="44"/>
    </row>
    <row r="47" spans="1:11" ht="53.25" customHeight="1">
      <c r="A47" s="8">
        <v>41</v>
      </c>
      <c r="B47" s="6" t="s">
        <v>64</v>
      </c>
      <c r="C47" s="29">
        <v>620</v>
      </c>
      <c r="D47" s="29">
        <v>0</v>
      </c>
      <c r="E47" s="29">
        <v>0</v>
      </c>
      <c r="F47" s="29">
        <v>620</v>
      </c>
      <c r="G47" s="29">
        <v>0</v>
      </c>
      <c r="H47" s="29">
        <v>0</v>
      </c>
      <c r="I47" s="29">
        <v>0</v>
      </c>
      <c r="J47" s="29">
        <v>0</v>
      </c>
      <c r="K47" s="43">
        <v>42744</v>
      </c>
    </row>
    <row r="48" spans="1:11" ht="16.5" customHeight="1">
      <c r="A48" s="8">
        <v>42</v>
      </c>
      <c r="B48" s="17" t="s">
        <v>50</v>
      </c>
      <c r="C48" s="30">
        <v>620</v>
      </c>
      <c r="D48" s="30">
        <v>0</v>
      </c>
      <c r="E48" s="30">
        <v>0</v>
      </c>
      <c r="F48" s="30">
        <v>620</v>
      </c>
      <c r="G48" s="30">
        <v>0</v>
      </c>
      <c r="H48" s="30">
        <v>0</v>
      </c>
      <c r="I48" s="30">
        <v>0</v>
      </c>
      <c r="J48" s="30">
        <v>0</v>
      </c>
      <c r="K48" s="21"/>
    </row>
    <row r="49" spans="1:11" ht="12.75" customHeight="1">
      <c r="A49" s="8">
        <v>43</v>
      </c>
      <c r="B49" s="17" t="s">
        <v>42</v>
      </c>
      <c r="C49" s="30">
        <f>D49+E49+F49+G49+H49+I49+J49</f>
        <v>18145</v>
      </c>
      <c r="D49" s="30">
        <f>D45+D42+D40+D38+D35+D33+D31+D29+D27+D25+D23+D21</f>
        <v>2976</v>
      </c>
      <c r="E49" s="30">
        <v>2276</v>
      </c>
      <c r="F49" s="30">
        <v>2749</v>
      </c>
      <c r="G49" s="30">
        <f>G45+G40+G38+G35+G31+G27+G23+G21</f>
        <v>2536</v>
      </c>
      <c r="H49" s="30">
        <v>2536</v>
      </c>
      <c r="I49" s="30">
        <v>2536</v>
      </c>
      <c r="J49" s="30">
        <v>2536</v>
      </c>
      <c r="K49" s="7"/>
    </row>
    <row r="50" spans="1:11" ht="18" customHeight="1">
      <c r="A50" s="8">
        <v>44</v>
      </c>
      <c r="B50" s="52" t="s">
        <v>43</v>
      </c>
      <c r="C50" s="53"/>
      <c r="D50" s="53"/>
      <c r="E50" s="53"/>
      <c r="F50" s="53"/>
      <c r="G50" s="53"/>
      <c r="H50" s="53"/>
      <c r="I50" s="53"/>
      <c r="J50" s="53"/>
      <c r="K50" s="54"/>
    </row>
    <row r="51" spans="1:11" ht="54" customHeight="1">
      <c r="A51" s="8">
        <v>45</v>
      </c>
      <c r="B51" s="48" t="s">
        <v>36</v>
      </c>
      <c r="C51" s="48"/>
      <c r="D51" s="48"/>
      <c r="E51" s="48"/>
      <c r="F51" s="48"/>
      <c r="G51" s="48"/>
      <c r="H51" s="48"/>
      <c r="I51" s="48"/>
      <c r="J51" s="48"/>
      <c r="K51" s="48"/>
    </row>
    <row r="52" spans="1:11" ht="15">
      <c r="A52" s="8">
        <v>46</v>
      </c>
      <c r="B52" s="51" t="s">
        <v>24</v>
      </c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44.25" customHeight="1">
      <c r="A53" s="8">
        <v>47</v>
      </c>
      <c r="B53" s="6" t="s">
        <v>66</v>
      </c>
      <c r="C53" s="29">
        <f>D53+E53+F53+G53+H53+I53+J53</f>
        <v>5104.33</v>
      </c>
      <c r="D53" s="29">
        <v>684</v>
      </c>
      <c r="E53" s="29">
        <v>642.33</v>
      </c>
      <c r="F53" s="29">
        <v>1042</v>
      </c>
      <c r="G53" s="29">
        <v>684</v>
      </c>
      <c r="H53" s="29">
        <v>684</v>
      </c>
      <c r="I53" s="29">
        <v>684</v>
      </c>
      <c r="J53" s="29">
        <v>684</v>
      </c>
      <c r="K53" s="22">
        <v>17</v>
      </c>
    </row>
    <row r="54" spans="1:11" ht="18.75" customHeight="1">
      <c r="A54" s="8">
        <v>48</v>
      </c>
      <c r="B54" s="17" t="s">
        <v>26</v>
      </c>
      <c r="C54" s="30">
        <f>D54+E54+F54+G54+H54+I54+J54</f>
        <v>5104.33</v>
      </c>
      <c r="D54" s="30">
        <v>684</v>
      </c>
      <c r="E54" s="30">
        <v>642.33</v>
      </c>
      <c r="F54" s="30">
        <v>1042</v>
      </c>
      <c r="G54" s="30">
        <v>684</v>
      </c>
      <c r="H54" s="30">
        <v>684</v>
      </c>
      <c r="I54" s="30">
        <v>684</v>
      </c>
      <c r="J54" s="30">
        <v>684</v>
      </c>
      <c r="K54" s="16"/>
    </row>
    <row r="55" spans="1:11" ht="89.25">
      <c r="A55" s="8">
        <v>49</v>
      </c>
      <c r="B55" s="6" t="s">
        <v>67</v>
      </c>
      <c r="C55" s="29">
        <v>12.67</v>
      </c>
      <c r="D55" s="29">
        <v>0</v>
      </c>
      <c r="E55" s="29">
        <v>12.67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2">
        <v>18</v>
      </c>
    </row>
    <row r="56" spans="1:11" ht="15">
      <c r="A56" s="8">
        <v>50</v>
      </c>
      <c r="B56" s="17" t="s">
        <v>26</v>
      </c>
      <c r="C56" s="30">
        <f>+D56+E56+F56+G56+H56+I56+J56</f>
        <v>12.67</v>
      </c>
      <c r="D56" s="30">
        <v>0</v>
      </c>
      <c r="E56" s="30">
        <v>12.67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16"/>
    </row>
    <row r="57" spans="1:11" ht="15">
      <c r="A57" s="8">
        <v>51</v>
      </c>
      <c r="B57" s="17" t="s">
        <v>41</v>
      </c>
      <c r="C57" s="30">
        <f>D57+E57+F57+G57+H57+I57+J57</f>
        <v>5117</v>
      </c>
      <c r="D57" s="30">
        <f>D56+D54</f>
        <v>684</v>
      </c>
      <c r="E57" s="30">
        <f>E56+E54</f>
        <v>655</v>
      </c>
      <c r="F57" s="30">
        <v>1042</v>
      </c>
      <c r="G57" s="30">
        <f>G56+G54</f>
        <v>684</v>
      </c>
      <c r="H57" s="30">
        <f>H56+H54</f>
        <v>684</v>
      </c>
      <c r="I57" s="30">
        <f>I56+I54</f>
        <v>684</v>
      </c>
      <c r="J57" s="30">
        <f>J56+J54</f>
        <v>684</v>
      </c>
      <c r="K57" s="7"/>
    </row>
    <row r="58" spans="1:11" ht="33" customHeight="1">
      <c r="A58" s="8">
        <v>52</v>
      </c>
      <c r="B58" s="48" t="s">
        <v>48</v>
      </c>
      <c r="C58" s="48"/>
      <c r="D58" s="48"/>
      <c r="E58" s="48"/>
      <c r="F58" s="48"/>
      <c r="G58" s="48"/>
      <c r="H58" s="48"/>
      <c r="I58" s="48"/>
      <c r="J58" s="48"/>
      <c r="K58" s="48"/>
    </row>
    <row r="59" spans="1:11" ht="28.5" customHeight="1">
      <c r="A59" s="8">
        <v>53</v>
      </c>
      <c r="B59" s="48" t="s">
        <v>51</v>
      </c>
      <c r="C59" s="48"/>
      <c r="D59" s="48"/>
      <c r="E59" s="48"/>
      <c r="F59" s="48"/>
      <c r="G59" s="48"/>
      <c r="H59" s="48"/>
      <c r="I59" s="48"/>
      <c r="J59" s="48"/>
      <c r="K59" s="48"/>
    </row>
    <row r="60" spans="1:11" ht="14.25" customHeight="1">
      <c r="A60" s="8">
        <v>54</v>
      </c>
      <c r="B60" s="48" t="s">
        <v>52</v>
      </c>
      <c r="C60" s="48"/>
      <c r="D60" s="48"/>
      <c r="E60" s="48"/>
      <c r="F60" s="48"/>
      <c r="G60" s="48"/>
      <c r="H60" s="48"/>
      <c r="I60" s="48"/>
      <c r="J60" s="48"/>
      <c r="K60" s="48"/>
    </row>
    <row r="61" spans="1:11" ht="105.75" customHeight="1">
      <c r="A61" s="8">
        <v>55</v>
      </c>
      <c r="B61" s="6" t="s">
        <v>68</v>
      </c>
      <c r="C61" s="18">
        <f>D61+E61+F61+G61+H61+I61+J61</f>
        <v>31451.5</v>
      </c>
      <c r="D61" s="18">
        <v>26679.5</v>
      </c>
      <c r="E61" s="18">
        <v>0</v>
      </c>
      <c r="F61" s="18">
        <v>0</v>
      </c>
      <c r="G61" s="18">
        <v>1193</v>
      </c>
      <c r="H61" s="18">
        <v>1193</v>
      </c>
      <c r="I61" s="18">
        <v>1193</v>
      </c>
      <c r="J61" s="18">
        <v>1193</v>
      </c>
      <c r="K61" s="22">
        <v>21</v>
      </c>
    </row>
    <row r="62" spans="1:11" ht="15">
      <c r="A62" s="8">
        <v>56</v>
      </c>
      <c r="B62" s="17" t="s">
        <v>25</v>
      </c>
      <c r="C62" s="19">
        <f>D62+E62+F62+G62+H62+I62+J62</f>
        <v>23795.5</v>
      </c>
      <c r="D62" s="19">
        <v>23795.5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6"/>
    </row>
    <row r="63" spans="1:11" ht="15.75" customHeight="1">
      <c r="A63" s="8">
        <v>57</v>
      </c>
      <c r="B63" s="17" t="s">
        <v>26</v>
      </c>
      <c r="C63" s="19">
        <f>D63+E63+F63+G63+H63+I63+J63</f>
        <v>7656</v>
      </c>
      <c r="D63" s="19">
        <v>2884</v>
      </c>
      <c r="E63" s="19">
        <v>0</v>
      </c>
      <c r="F63" s="19">
        <v>0</v>
      </c>
      <c r="G63" s="19">
        <v>1193</v>
      </c>
      <c r="H63" s="19">
        <v>1193</v>
      </c>
      <c r="I63" s="19">
        <v>1193</v>
      </c>
      <c r="J63" s="19">
        <v>1193</v>
      </c>
      <c r="K63" s="16"/>
    </row>
    <row r="64" spans="1:11" ht="106.5" customHeight="1">
      <c r="A64" s="8">
        <v>58</v>
      </c>
      <c r="B64" s="6" t="s">
        <v>69</v>
      </c>
      <c r="C64" s="18">
        <f>D64+E64+F64+G64+H64+I64+J64</f>
        <v>16629</v>
      </c>
      <c r="D64" s="18">
        <v>0</v>
      </c>
      <c r="E64" s="18">
        <v>6219</v>
      </c>
      <c r="F64" s="18">
        <v>10410</v>
      </c>
      <c r="G64" s="18">
        <v>0</v>
      </c>
      <c r="H64" s="18">
        <v>0</v>
      </c>
      <c r="I64" s="18">
        <v>0</v>
      </c>
      <c r="J64" s="18">
        <v>0</v>
      </c>
      <c r="K64" s="22">
        <v>21</v>
      </c>
    </row>
    <row r="65" spans="1:11" ht="12.75" customHeight="1">
      <c r="A65" s="8">
        <v>59</v>
      </c>
      <c r="B65" s="17" t="s">
        <v>14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6"/>
    </row>
    <row r="66" spans="1:11" ht="12.75" customHeight="1">
      <c r="A66" s="8">
        <v>50</v>
      </c>
      <c r="B66" s="17" t="s">
        <v>26</v>
      </c>
      <c r="C66" s="19">
        <f>D66+E66+F66+G66+H66+I66+J66</f>
        <v>16629</v>
      </c>
      <c r="D66" s="19">
        <v>0</v>
      </c>
      <c r="E66" s="19">
        <v>6219</v>
      </c>
      <c r="F66" s="19">
        <v>10410</v>
      </c>
      <c r="G66" s="19">
        <v>0</v>
      </c>
      <c r="H66" s="19">
        <v>0</v>
      </c>
      <c r="I66" s="19">
        <v>0</v>
      </c>
      <c r="J66" s="19">
        <v>0</v>
      </c>
      <c r="K66" s="16"/>
    </row>
    <row r="67" spans="1:11" ht="102">
      <c r="A67" s="8">
        <v>61</v>
      </c>
      <c r="B67" s="6" t="s">
        <v>70</v>
      </c>
      <c r="C67" s="18">
        <v>11829.75</v>
      </c>
      <c r="D67" s="18">
        <v>0</v>
      </c>
      <c r="E67" s="18">
        <v>11829.75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6">
        <v>21</v>
      </c>
    </row>
    <row r="68" spans="1:11" ht="15.75" customHeight="1">
      <c r="A68" s="8">
        <v>62</v>
      </c>
      <c r="B68" s="17" t="s">
        <v>25</v>
      </c>
      <c r="C68" s="19">
        <f>D68+E68+F68+G68+H68+I68+J68</f>
        <v>11138.75</v>
      </c>
      <c r="D68" s="19">
        <v>0</v>
      </c>
      <c r="E68" s="19">
        <v>11138.75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6"/>
    </row>
    <row r="69" spans="1:11" ht="15">
      <c r="A69" s="8">
        <v>63</v>
      </c>
      <c r="B69" s="17" t="s">
        <v>26</v>
      </c>
      <c r="C69" s="19">
        <f>+D69+E69+F69+G69+H69+I69+J69</f>
        <v>691</v>
      </c>
      <c r="D69" s="19">
        <v>0</v>
      </c>
      <c r="E69" s="19">
        <v>691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6"/>
    </row>
    <row r="70" spans="1:11" ht="21" customHeight="1">
      <c r="A70" s="8">
        <v>64</v>
      </c>
      <c r="B70" s="17" t="s">
        <v>40</v>
      </c>
      <c r="C70" s="19">
        <f>D70+E70+F70+G70+H70+I70+J70</f>
        <v>59910.25</v>
      </c>
      <c r="D70" s="19">
        <f>+D61+D64+D67</f>
        <v>26679.5</v>
      </c>
      <c r="E70" s="19">
        <f>+E61+E64+E67</f>
        <v>18048.75</v>
      </c>
      <c r="F70" s="19">
        <f>F69+F66+F63</f>
        <v>10410</v>
      </c>
      <c r="G70" s="19">
        <f>G69+G66+G63</f>
        <v>1193</v>
      </c>
      <c r="H70" s="19">
        <f>H69+H66+H63</f>
        <v>1193</v>
      </c>
      <c r="I70" s="19">
        <f>I69+I66+I63</f>
        <v>1193</v>
      </c>
      <c r="J70" s="19">
        <f>J69+J66+J63</f>
        <v>1193</v>
      </c>
      <c r="K70" s="7"/>
    </row>
    <row r="71" spans="1:11" ht="38.25" customHeight="1">
      <c r="A71" s="8">
        <v>65</v>
      </c>
      <c r="B71" s="48" t="s">
        <v>49</v>
      </c>
      <c r="C71" s="48"/>
      <c r="D71" s="48"/>
      <c r="E71" s="48"/>
      <c r="F71" s="48"/>
      <c r="G71" s="48"/>
      <c r="H71" s="48"/>
      <c r="I71" s="48"/>
      <c r="J71" s="48"/>
      <c r="K71" s="48"/>
    </row>
    <row r="72" spans="1:11" ht="39" customHeight="1">
      <c r="A72" s="8">
        <v>66</v>
      </c>
      <c r="B72" s="48" t="s">
        <v>27</v>
      </c>
      <c r="C72" s="48"/>
      <c r="D72" s="48"/>
      <c r="E72" s="48"/>
      <c r="F72" s="48"/>
      <c r="G72" s="48"/>
      <c r="H72" s="48"/>
      <c r="I72" s="48"/>
      <c r="J72" s="48"/>
      <c r="K72" s="48"/>
    </row>
    <row r="73" spans="1:11" ht="18" customHeight="1">
      <c r="A73" s="8">
        <v>67</v>
      </c>
      <c r="B73" s="48" t="s">
        <v>28</v>
      </c>
      <c r="C73" s="48"/>
      <c r="D73" s="48"/>
      <c r="E73" s="48"/>
      <c r="F73" s="48"/>
      <c r="G73" s="48"/>
      <c r="H73" s="48"/>
      <c r="I73" s="48"/>
      <c r="J73" s="48"/>
      <c r="K73" s="48"/>
    </row>
    <row r="74" spans="1:11" ht="63.75">
      <c r="A74" s="8">
        <v>68</v>
      </c>
      <c r="B74" s="6" t="s">
        <v>71</v>
      </c>
      <c r="C74" s="18">
        <f>D74+E74+F74+G74+H74+I74+J74</f>
        <v>18922.996</v>
      </c>
      <c r="D74" s="18">
        <v>3755</v>
      </c>
      <c r="E74" s="18">
        <v>25</v>
      </c>
      <c r="F74" s="18">
        <v>1860</v>
      </c>
      <c r="G74" s="18">
        <v>3320.749</v>
      </c>
      <c r="H74" s="18">
        <v>3320.749</v>
      </c>
      <c r="I74" s="18">
        <v>3320.749</v>
      </c>
      <c r="J74" s="18">
        <v>3320.749</v>
      </c>
      <c r="K74" s="22">
        <v>24</v>
      </c>
    </row>
    <row r="75" spans="1:11" ht="14.25" customHeight="1">
      <c r="A75" s="8">
        <v>69</v>
      </c>
      <c r="B75" s="17" t="s">
        <v>26</v>
      </c>
      <c r="C75" s="19">
        <f>D75+E75+F75+G75+H75+I75+J75</f>
        <v>18922.996</v>
      </c>
      <c r="D75" s="19">
        <v>3755</v>
      </c>
      <c r="E75" s="19">
        <v>25</v>
      </c>
      <c r="F75" s="19">
        <v>1860</v>
      </c>
      <c r="G75" s="19">
        <v>3320.749</v>
      </c>
      <c r="H75" s="41">
        <v>3320.749</v>
      </c>
      <c r="I75" s="19">
        <v>3320.749</v>
      </c>
      <c r="J75" s="19">
        <v>3320.749</v>
      </c>
      <c r="K75" s="16"/>
    </row>
    <row r="76" spans="1:11" ht="66.75" customHeight="1">
      <c r="A76" s="8">
        <v>70</v>
      </c>
      <c r="B76" s="6" t="s">
        <v>72</v>
      </c>
      <c r="C76" s="18">
        <f>D76+E76+F76+G76+H76+I76+J76</f>
        <v>558</v>
      </c>
      <c r="D76" s="18">
        <v>0</v>
      </c>
      <c r="E76" s="18">
        <v>295</v>
      </c>
      <c r="F76" s="18">
        <v>263</v>
      </c>
      <c r="G76" s="18">
        <v>0</v>
      </c>
      <c r="H76" s="18">
        <v>0</v>
      </c>
      <c r="I76" s="18">
        <v>0</v>
      </c>
      <c r="J76" s="18">
        <v>0</v>
      </c>
      <c r="K76" s="22">
        <v>25</v>
      </c>
    </row>
    <row r="77" spans="1:11" ht="15" customHeight="1">
      <c r="A77" s="8">
        <v>71</v>
      </c>
      <c r="B77" s="17" t="s">
        <v>26</v>
      </c>
      <c r="C77" s="19">
        <f>D77+E77+F77+G77+H77+I77+J77</f>
        <v>558</v>
      </c>
      <c r="D77" s="19">
        <v>0</v>
      </c>
      <c r="E77" s="19">
        <v>295</v>
      </c>
      <c r="F77" s="19">
        <v>263</v>
      </c>
      <c r="G77" s="19">
        <v>0</v>
      </c>
      <c r="H77" s="19">
        <v>0</v>
      </c>
      <c r="I77" s="19">
        <v>0</v>
      </c>
      <c r="J77" s="19">
        <v>0</v>
      </c>
      <c r="K77" s="16"/>
    </row>
    <row r="78" spans="1:11" ht="15">
      <c r="A78" s="8">
        <v>72</v>
      </c>
      <c r="B78" s="17" t="s">
        <v>39</v>
      </c>
      <c r="C78" s="19">
        <f>D78+E78+F78+G78+H78+I78+J78</f>
        <v>19480.996</v>
      </c>
      <c r="D78" s="19">
        <f>D77+D75</f>
        <v>3755</v>
      </c>
      <c r="E78" s="19">
        <f>E77+E75</f>
        <v>320</v>
      </c>
      <c r="F78" s="19">
        <v>2123</v>
      </c>
      <c r="G78" s="19">
        <f>G77+G75</f>
        <v>3320.749</v>
      </c>
      <c r="H78" s="19">
        <f>H77+H75</f>
        <v>3320.749</v>
      </c>
      <c r="I78" s="19">
        <f>I77+I75</f>
        <v>3320.749</v>
      </c>
      <c r="J78" s="19">
        <f>J77+J75</f>
        <v>3320.749</v>
      </c>
      <c r="K78" s="7"/>
    </row>
    <row r="79" spans="1:11" ht="15">
      <c r="A79" s="8">
        <v>73</v>
      </c>
      <c r="B79" s="51" t="s">
        <v>29</v>
      </c>
      <c r="C79" s="51"/>
      <c r="D79" s="51"/>
      <c r="E79" s="51"/>
      <c r="F79" s="51"/>
      <c r="G79" s="51"/>
      <c r="H79" s="51"/>
      <c r="I79" s="51"/>
      <c r="J79" s="51"/>
      <c r="K79" s="51"/>
    </row>
    <row r="80" spans="1:11" ht="15.75" customHeight="1">
      <c r="A80" s="8">
        <v>74</v>
      </c>
      <c r="B80" s="48" t="s">
        <v>30</v>
      </c>
      <c r="C80" s="48"/>
      <c r="D80" s="48"/>
      <c r="E80" s="48"/>
      <c r="F80" s="48"/>
      <c r="G80" s="48"/>
      <c r="H80" s="48"/>
      <c r="I80" s="48"/>
      <c r="J80" s="48"/>
      <c r="K80" s="48"/>
    </row>
    <row r="81" spans="1:11" ht="15">
      <c r="A81" s="8">
        <v>75</v>
      </c>
      <c r="B81" s="48" t="s">
        <v>31</v>
      </c>
      <c r="C81" s="48"/>
      <c r="D81" s="48"/>
      <c r="E81" s="48"/>
      <c r="F81" s="48"/>
      <c r="G81" s="48"/>
      <c r="H81" s="48"/>
      <c r="I81" s="48"/>
      <c r="J81" s="48"/>
      <c r="K81" s="48"/>
    </row>
    <row r="82" spans="1:11" ht="51">
      <c r="A82" s="8">
        <v>76</v>
      </c>
      <c r="B82" s="6" t="s">
        <v>73</v>
      </c>
      <c r="C82" s="34">
        <f>D82+E82+F82+G82+H82+I82+J82</f>
        <v>300</v>
      </c>
      <c r="D82" s="34">
        <v>60</v>
      </c>
      <c r="E82" s="34">
        <v>0</v>
      </c>
      <c r="F82" s="34">
        <v>0</v>
      </c>
      <c r="G82" s="34">
        <v>60</v>
      </c>
      <c r="H82" s="34">
        <v>60</v>
      </c>
      <c r="I82" s="34">
        <v>60</v>
      </c>
      <c r="J82" s="34">
        <v>60</v>
      </c>
      <c r="K82" s="27">
        <v>30</v>
      </c>
    </row>
    <row r="83" spans="1:11" ht="15">
      <c r="A83" s="8">
        <v>77</v>
      </c>
      <c r="B83" s="17" t="s">
        <v>15</v>
      </c>
      <c r="C83" s="30">
        <f>+D83+E83+F83+G83+H83+I83+J83</f>
        <v>300</v>
      </c>
      <c r="D83" s="30">
        <v>60</v>
      </c>
      <c r="E83" s="30">
        <v>0</v>
      </c>
      <c r="F83" s="30">
        <v>0</v>
      </c>
      <c r="G83" s="30">
        <v>60</v>
      </c>
      <c r="H83" s="30">
        <v>60</v>
      </c>
      <c r="I83" s="30">
        <v>60</v>
      </c>
      <c r="J83" s="30">
        <v>60</v>
      </c>
      <c r="K83" s="16"/>
    </row>
    <row r="84" spans="1:11" ht="60.75" customHeight="1">
      <c r="A84" s="8">
        <v>78</v>
      </c>
      <c r="B84" s="6" t="s">
        <v>74</v>
      </c>
      <c r="C84" s="34">
        <f>D84+E84+F84+G84+H84+I84+J84</f>
        <v>196</v>
      </c>
      <c r="D84" s="34">
        <v>25</v>
      </c>
      <c r="E84" s="34">
        <v>16</v>
      </c>
      <c r="F84" s="34">
        <v>15</v>
      </c>
      <c r="G84" s="34">
        <v>35</v>
      </c>
      <c r="H84" s="34">
        <v>35</v>
      </c>
      <c r="I84" s="34">
        <v>35</v>
      </c>
      <c r="J84" s="34">
        <v>35</v>
      </c>
      <c r="K84" s="27">
        <v>28</v>
      </c>
    </row>
    <row r="85" spans="1:11" ht="15">
      <c r="A85" s="8">
        <v>79</v>
      </c>
      <c r="B85" s="17" t="s">
        <v>15</v>
      </c>
      <c r="C85" s="30">
        <f>+D85+E85+F85+G85+H85+I85+J85</f>
        <v>196</v>
      </c>
      <c r="D85" s="30">
        <v>25</v>
      </c>
      <c r="E85" s="30">
        <v>16</v>
      </c>
      <c r="F85" s="30">
        <v>15</v>
      </c>
      <c r="G85" s="30">
        <v>35</v>
      </c>
      <c r="H85" s="30">
        <v>35</v>
      </c>
      <c r="I85" s="30">
        <v>35</v>
      </c>
      <c r="J85" s="30">
        <v>35</v>
      </c>
      <c r="K85" s="16"/>
    </row>
    <row r="86" spans="1:11" ht="64.5" customHeight="1">
      <c r="A86" s="8">
        <v>80</v>
      </c>
      <c r="B86" s="6" t="s">
        <v>75</v>
      </c>
      <c r="C86" s="34">
        <f>D86+E86+F86+G86+H86+I86+J86</f>
        <v>47</v>
      </c>
      <c r="D86" s="34">
        <v>15</v>
      </c>
      <c r="E86" s="34">
        <v>0</v>
      </c>
      <c r="F86" s="34">
        <v>8</v>
      </c>
      <c r="G86" s="34">
        <v>6</v>
      </c>
      <c r="H86" s="34">
        <v>6</v>
      </c>
      <c r="I86" s="34">
        <v>6</v>
      </c>
      <c r="J86" s="34">
        <v>6</v>
      </c>
      <c r="K86" s="27">
        <v>29</v>
      </c>
    </row>
    <row r="87" spans="1:11" ht="16.5" customHeight="1">
      <c r="A87" s="8">
        <v>81</v>
      </c>
      <c r="B87" s="17" t="s">
        <v>15</v>
      </c>
      <c r="C87" s="30">
        <f>+D87+E87+F87+G87+H87+I87+J87</f>
        <v>47</v>
      </c>
      <c r="D87" s="30">
        <v>15</v>
      </c>
      <c r="E87" s="30">
        <v>0</v>
      </c>
      <c r="F87" s="30">
        <v>8</v>
      </c>
      <c r="G87" s="30">
        <v>6</v>
      </c>
      <c r="H87" s="30">
        <v>6</v>
      </c>
      <c r="I87" s="30">
        <v>6</v>
      </c>
      <c r="J87" s="30">
        <v>6</v>
      </c>
      <c r="K87" s="16"/>
    </row>
    <row r="88" spans="1:11" ht="94.5" customHeight="1">
      <c r="A88" s="8">
        <v>82</v>
      </c>
      <c r="B88" s="6" t="s">
        <v>76</v>
      </c>
      <c r="C88" s="34">
        <f>D88+E88+F88+G88+H88+I88+J88</f>
        <v>2427</v>
      </c>
      <c r="D88" s="34">
        <v>209</v>
      </c>
      <c r="E88" s="34">
        <v>1135</v>
      </c>
      <c r="F88" s="34">
        <v>251</v>
      </c>
      <c r="G88" s="34">
        <v>208</v>
      </c>
      <c r="H88" s="34">
        <v>208</v>
      </c>
      <c r="I88" s="34">
        <v>208</v>
      </c>
      <c r="J88" s="34">
        <v>208</v>
      </c>
      <c r="K88" s="49">
        <v>31</v>
      </c>
    </row>
    <row r="89" spans="1:11" ht="16.5" customHeight="1">
      <c r="A89" s="8">
        <v>83</v>
      </c>
      <c r="B89" s="17" t="s">
        <v>15</v>
      </c>
      <c r="C89" s="30">
        <f>D89+E89+F89+G89+H89+I89+J89</f>
        <v>2427</v>
      </c>
      <c r="D89" s="30">
        <v>209</v>
      </c>
      <c r="E89" s="30">
        <v>1135</v>
      </c>
      <c r="F89" s="30">
        <v>251</v>
      </c>
      <c r="G89" s="30">
        <v>208</v>
      </c>
      <c r="H89" s="30">
        <v>208</v>
      </c>
      <c r="I89" s="30">
        <v>208</v>
      </c>
      <c r="J89" s="30">
        <v>208</v>
      </c>
      <c r="K89" s="16"/>
    </row>
    <row r="90" spans="1:11" ht="30.75" customHeight="1">
      <c r="A90" s="8">
        <v>84</v>
      </c>
      <c r="B90" s="17" t="s">
        <v>38</v>
      </c>
      <c r="C90" s="30">
        <f>D90+E90+F90+G90+H90+I90+J90</f>
        <v>2970</v>
      </c>
      <c r="D90" s="30">
        <f>D88+D86+D84+D82</f>
        <v>309</v>
      </c>
      <c r="E90" s="30">
        <f>E89+E87+E85+E83</f>
        <v>1151</v>
      </c>
      <c r="F90" s="30">
        <f>F88+F86+F84+F82</f>
        <v>274</v>
      </c>
      <c r="G90" s="30">
        <f>G88+G86+G84+G82</f>
        <v>309</v>
      </c>
      <c r="H90" s="30">
        <f>H88+H86+H84+H82</f>
        <v>309</v>
      </c>
      <c r="I90" s="30">
        <f>I88+I86+I84+I82</f>
        <v>309</v>
      </c>
      <c r="J90" s="30">
        <f>J88+J86+J84+J82</f>
        <v>309</v>
      </c>
      <c r="K90" s="7"/>
    </row>
    <row r="91" spans="1:11" ht="27.75" customHeight="1">
      <c r="A91" s="8">
        <v>85</v>
      </c>
      <c r="B91" s="48" t="s">
        <v>46</v>
      </c>
      <c r="C91" s="48"/>
      <c r="D91" s="48"/>
      <c r="E91" s="48"/>
      <c r="F91" s="48"/>
      <c r="G91" s="48"/>
      <c r="H91" s="48"/>
      <c r="I91" s="48"/>
      <c r="J91" s="48"/>
      <c r="K91" s="48"/>
    </row>
    <row r="92" spans="1:11" ht="15">
      <c r="A92" s="8">
        <v>86</v>
      </c>
      <c r="B92" s="48" t="s">
        <v>32</v>
      </c>
      <c r="C92" s="48"/>
      <c r="D92" s="48"/>
      <c r="E92" s="48"/>
      <c r="F92" s="48"/>
      <c r="G92" s="48"/>
      <c r="H92" s="48"/>
      <c r="I92" s="48"/>
      <c r="J92" s="48"/>
      <c r="K92" s="48"/>
    </row>
    <row r="93" spans="1:11" ht="15">
      <c r="A93" s="8">
        <v>87</v>
      </c>
      <c r="B93" s="48" t="s">
        <v>33</v>
      </c>
      <c r="C93" s="48"/>
      <c r="D93" s="48"/>
      <c r="E93" s="48"/>
      <c r="F93" s="48"/>
      <c r="G93" s="48"/>
      <c r="H93" s="48"/>
      <c r="I93" s="48"/>
      <c r="J93" s="48"/>
      <c r="K93" s="48"/>
    </row>
    <row r="94" spans="1:11" ht="78" customHeight="1">
      <c r="A94" s="8">
        <v>88</v>
      </c>
      <c r="B94" s="6" t="s">
        <v>77</v>
      </c>
      <c r="C94" s="34">
        <f>D94+E94+F94+G94+H94+I94+J94</f>
        <v>8900</v>
      </c>
      <c r="D94" s="34">
        <v>1200</v>
      </c>
      <c r="E94" s="34">
        <v>1250</v>
      </c>
      <c r="F94" s="34">
        <v>1250</v>
      </c>
      <c r="G94" s="34">
        <v>1300</v>
      </c>
      <c r="H94" s="34">
        <v>1300</v>
      </c>
      <c r="I94" s="34">
        <v>1300</v>
      </c>
      <c r="J94" s="34">
        <v>1300</v>
      </c>
      <c r="K94" s="55">
        <v>34</v>
      </c>
    </row>
    <row r="95" spans="1:11" ht="15">
      <c r="A95" s="8">
        <v>89</v>
      </c>
      <c r="B95" s="17" t="s">
        <v>15</v>
      </c>
      <c r="C95" s="30">
        <f>D95+E95+F95+G95+H95+I95+J95</f>
        <v>8900</v>
      </c>
      <c r="D95" s="30">
        <v>1200</v>
      </c>
      <c r="E95" s="30">
        <v>1250</v>
      </c>
      <c r="F95" s="30">
        <v>1250</v>
      </c>
      <c r="G95" s="30">
        <v>1300</v>
      </c>
      <c r="H95" s="30">
        <v>1300</v>
      </c>
      <c r="I95" s="30">
        <v>1300</v>
      </c>
      <c r="J95" s="30">
        <v>1300</v>
      </c>
      <c r="K95" s="15"/>
    </row>
    <row r="96" spans="1:11" ht="114.75">
      <c r="A96" s="8">
        <v>90</v>
      </c>
      <c r="B96" s="6" t="s">
        <v>78</v>
      </c>
      <c r="C96" s="34">
        <f>D96+E96+F96+G96+H96+I96+J96</f>
        <v>15782</v>
      </c>
      <c r="D96" s="34">
        <v>1130</v>
      </c>
      <c r="E96" s="34">
        <v>8925</v>
      </c>
      <c r="F96" s="34">
        <v>927</v>
      </c>
      <c r="G96" s="34">
        <v>1200</v>
      </c>
      <c r="H96" s="34">
        <v>1200</v>
      </c>
      <c r="I96" s="34">
        <v>1200</v>
      </c>
      <c r="J96" s="34">
        <v>1200</v>
      </c>
      <c r="K96" s="55">
        <v>34</v>
      </c>
    </row>
    <row r="97" spans="1:11" ht="15">
      <c r="A97" s="8">
        <v>91</v>
      </c>
      <c r="B97" s="17" t="s">
        <v>15</v>
      </c>
      <c r="C97" s="42">
        <f>D97+E97+F97+G97+H97+I97+J97</f>
        <v>15782</v>
      </c>
      <c r="D97" s="42">
        <v>1130</v>
      </c>
      <c r="E97" s="30">
        <v>8925</v>
      </c>
      <c r="F97" s="30">
        <v>927</v>
      </c>
      <c r="G97" s="30">
        <v>1200</v>
      </c>
      <c r="H97" s="30">
        <v>1200</v>
      </c>
      <c r="I97" s="30">
        <v>1200</v>
      </c>
      <c r="J97" s="30">
        <v>1200</v>
      </c>
      <c r="K97" s="16"/>
    </row>
    <row r="98" spans="1:11" ht="15">
      <c r="A98" s="8">
        <v>92</v>
      </c>
      <c r="B98" s="44" t="s">
        <v>34</v>
      </c>
      <c r="C98" s="44"/>
      <c r="D98" s="44"/>
      <c r="E98" s="44"/>
      <c r="F98" s="44"/>
      <c r="G98" s="44"/>
      <c r="H98" s="44"/>
      <c r="I98" s="44"/>
      <c r="J98" s="44"/>
      <c r="K98" s="44"/>
    </row>
    <row r="99" spans="1:11" ht="114.75">
      <c r="A99" s="8">
        <v>93</v>
      </c>
      <c r="B99" s="6" t="s">
        <v>79</v>
      </c>
      <c r="C99" s="34">
        <f aca="true" t="shared" si="0" ref="C99:C104">D99+E99+F99+G99+H99+I99+J99</f>
        <v>276</v>
      </c>
      <c r="D99" s="34">
        <v>55</v>
      </c>
      <c r="E99" s="34">
        <v>21</v>
      </c>
      <c r="F99" s="34">
        <v>40</v>
      </c>
      <c r="G99" s="34">
        <v>40</v>
      </c>
      <c r="H99" s="34">
        <v>40</v>
      </c>
      <c r="I99" s="34">
        <v>40</v>
      </c>
      <c r="J99" s="34">
        <v>40</v>
      </c>
      <c r="K99" s="27">
        <v>37</v>
      </c>
    </row>
    <row r="100" spans="1:11" ht="15">
      <c r="A100" s="8">
        <v>94</v>
      </c>
      <c r="B100" s="17" t="s">
        <v>15</v>
      </c>
      <c r="C100" s="30">
        <f t="shared" si="0"/>
        <v>276</v>
      </c>
      <c r="D100" s="30">
        <v>55</v>
      </c>
      <c r="E100" s="30">
        <v>21</v>
      </c>
      <c r="F100" s="30">
        <v>40</v>
      </c>
      <c r="G100" s="30">
        <v>40</v>
      </c>
      <c r="H100" s="30">
        <v>40</v>
      </c>
      <c r="I100" s="30">
        <v>40</v>
      </c>
      <c r="J100" s="30">
        <v>40</v>
      </c>
      <c r="K100" s="16"/>
    </row>
    <row r="101" spans="1:11" ht="110.25" customHeight="1">
      <c r="A101" s="8">
        <v>95</v>
      </c>
      <c r="B101" s="6" t="s">
        <v>80</v>
      </c>
      <c r="C101" s="34">
        <f t="shared" si="0"/>
        <v>32</v>
      </c>
      <c r="D101" s="34">
        <v>4</v>
      </c>
      <c r="E101" s="34">
        <v>4</v>
      </c>
      <c r="F101" s="34">
        <v>0</v>
      </c>
      <c r="G101" s="34">
        <v>6</v>
      </c>
      <c r="H101" s="34">
        <v>6</v>
      </c>
      <c r="I101" s="34">
        <v>6</v>
      </c>
      <c r="J101" s="34">
        <v>6</v>
      </c>
      <c r="K101" s="27">
        <v>37</v>
      </c>
    </row>
    <row r="102" spans="1:11" ht="15">
      <c r="A102" s="8">
        <v>96</v>
      </c>
      <c r="B102" s="17" t="s">
        <v>15</v>
      </c>
      <c r="C102" s="30">
        <f t="shared" si="0"/>
        <v>32</v>
      </c>
      <c r="D102" s="30">
        <v>4</v>
      </c>
      <c r="E102" s="30">
        <v>4</v>
      </c>
      <c r="F102" s="30">
        <v>0</v>
      </c>
      <c r="G102" s="30">
        <v>6</v>
      </c>
      <c r="H102" s="30">
        <v>6</v>
      </c>
      <c r="I102" s="30">
        <v>6</v>
      </c>
      <c r="J102" s="30">
        <v>6</v>
      </c>
      <c r="K102" s="16"/>
    </row>
    <row r="103" spans="1:11" ht="131.25" customHeight="1">
      <c r="A103" s="8">
        <v>97</v>
      </c>
      <c r="B103" s="6" t="s">
        <v>81</v>
      </c>
      <c r="C103" s="34">
        <f t="shared" si="0"/>
        <v>2011</v>
      </c>
      <c r="D103" s="34">
        <v>533</v>
      </c>
      <c r="E103" s="34">
        <v>198</v>
      </c>
      <c r="F103" s="34">
        <v>256</v>
      </c>
      <c r="G103" s="34">
        <v>256</v>
      </c>
      <c r="H103" s="34">
        <v>256</v>
      </c>
      <c r="I103" s="34">
        <v>256</v>
      </c>
      <c r="J103" s="34">
        <v>256</v>
      </c>
      <c r="K103" s="27">
        <v>35</v>
      </c>
    </row>
    <row r="104" spans="1:11" ht="15">
      <c r="A104" s="8">
        <v>98</v>
      </c>
      <c r="B104" s="17" t="s">
        <v>15</v>
      </c>
      <c r="C104" s="30">
        <f t="shared" si="0"/>
        <v>2011</v>
      </c>
      <c r="D104" s="30">
        <v>533</v>
      </c>
      <c r="E104" s="30">
        <f>E103</f>
        <v>198</v>
      </c>
      <c r="F104" s="30">
        <v>256</v>
      </c>
      <c r="G104" s="30">
        <v>256</v>
      </c>
      <c r="H104" s="30">
        <v>256</v>
      </c>
      <c r="I104" s="30">
        <v>256</v>
      </c>
      <c r="J104" s="30">
        <v>256</v>
      </c>
      <c r="K104" s="16"/>
    </row>
    <row r="105" spans="1:11" ht="17.25" customHeight="1">
      <c r="A105" s="8">
        <v>99</v>
      </c>
      <c r="B105" s="20" t="s">
        <v>37</v>
      </c>
      <c r="C105" s="31">
        <f>D105+E105+F105+G105+H105+I105+J105</f>
        <v>27001</v>
      </c>
      <c r="D105" s="31">
        <f>+D104+D102+D100+D97+D95</f>
        <v>2922</v>
      </c>
      <c r="E105" s="31">
        <f>+E104+E102+E100+E97+E95</f>
        <v>10398</v>
      </c>
      <c r="F105" s="31">
        <v>2473</v>
      </c>
      <c r="G105" s="31">
        <f>G104+G102+G100+G97+G95</f>
        <v>2802</v>
      </c>
      <c r="H105" s="31">
        <f>H104+H102+H100+H97+H95</f>
        <v>2802</v>
      </c>
      <c r="I105" s="31">
        <f>I104+I102+I100+I97+I95</f>
        <v>2802</v>
      </c>
      <c r="J105" s="31">
        <f>J104+J102+J100+J97+J95</f>
        <v>2802</v>
      </c>
      <c r="K105" s="13"/>
    </row>
  </sheetData>
  <sheetProtection/>
  <mergeCells count="29">
    <mergeCell ref="A2:K2"/>
    <mergeCell ref="B98:K98"/>
    <mergeCell ref="B92:K92"/>
    <mergeCell ref="B93:K93"/>
    <mergeCell ref="B91:K91"/>
    <mergeCell ref="B58:K58"/>
    <mergeCell ref="B59:K59"/>
    <mergeCell ref="B80:K80"/>
    <mergeCell ref="B81:K81"/>
    <mergeCell ref="B73:K73"/>
    <mergeCell ref="B50:K50"/>
    <mergeCell ref="B51:K51"/>
    <mergeCell ref="B52:K52"/>
    <mergeCell ref="B60:K60"/>
    <mergeCell ref="B71:K71"/>
    <mergeCell ref="B72:K72"/>
    <mergeCell ref="B46:K46"/>
    <mergeCell ref="B18:K18"/>
    <mergeCell ref="B19:K19"/>
    <mergeCell ref="H1:K1"/>
    <mergeCell ref="C4:J4"/>
    <mergeCell ref="B79:K79"/>
    <mergeCell ref="A4:A5"/>
    <mergeCell ref="B4:B5"/>
    <mergeCell ref="K4:K5"/>
    <mergeCell ref="B11:K11"/>
    <mergeCell ref="B17:K17"/>
    <mergeCell ref="B43:K43"/>
    <mergeCell ref="B36:K36"/>
  </mergeCells>
  <printOptions/>
  <pageMargins left="0.31496062992125984" right="0.15748031496062992" top="0.35433070866141736" bottom="0.35433070866141736" header="0" footer="0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2017-03-21T05:52:36Z</dcterms:modified>
  <cp:category/>
  <cp:version/>
  <cp:contentType/>
  <cp:contentStatus/>
</cp:coreProperties>
</file>